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20" yWindow="-20" windowWidth="12080" windowHeight="5450" tabRatio="717"/>
  </bookViews>
  <sheets>
    <sheet name="Evolution générale" sheetId="1" r:id="rId1"/>
    <sheet name="Stat. détaillée" sheetId="11160" r:id="rId2"/>
  </sheets>
  <definedNames>
    <definedName name="_xlnm.Print_Area" localSheetId="0">'Evolution générale'!$A:$H</definedName>
  </definedNames>
  <calcPr calcId="152511"/>
</workbook>
</file>

<file path=xl/calcChain.xml><?xml version="1.0" encoding="utf-8"?>
<calcChain xmlns="http://schemas.openxmlformats.org/spreadsheetml/2006/main">
  <c r="H31" i="1" l="1"/>
  <c r="F31" i="1" s="1"/>
  <c r="H30" i="1" l="1"/>
  <c r="F30" i="1" s="1"/>
  <c r="H29" i="1" l="1"/>
  <c r="F29" i="1" s="1"/>
  <c r="H28" i="1" l="1"/>
  <c r="F28" i="1" s="1"/>
  <c r="H27" i="1" l="1"/>
  <c r="F27" i="1" s="1"/>
  <c r="H26" i="1" l="1"/>
  <c r="F26" i="1" s="1"/>
  <c r="H25" i="1" l="1"/>
  <c r="F25" i="1" s="1"/>
  <c r="H24" i="1" l="1"/>
  <c r="F24" i="1" s="1"/>
  <c r="H23" i="1" l="1"/>
  <c r="F23" i="1" s="1"/>
  <c r="H22" i="1" l="1"/>
  <c r="F22" i="1" s="1"/>
  <c r="H21" i="1" l="1"/>
  <c r="F21" i="1" s="1"/>
  <c r="H20" i="1" l="1"/>
  <c r="F20" i="1" s="1"/>
  <c r="H19" i="1" l="1"/>
  <c r="F19" i="1" s="1"/>
  <c r="H18" i="1" l="1"/>
  <c r="F18" i="1" s="1"/>
  <c r="H17" i="1" l="1"/>
  <c r="F17" i="1" s="1"/>
  <c r="H16" i="1" l="1"/>
  <c r="F16" i="1" s="1"/>
  <c r="H15" i="1" l="1"/>
  <c r="F15" i="1" s="1"/>
  <c r="H14" i="1" l="1"/>
  <c r="F14" i="1" s="1"/>
  <c r="F42" i="11160" l="1"/>
  <c r="H11" i="1"/>
  <c r="F11" i="1" s="1"/>
  <c r="H12" i="1"/>
  <c r="F12" i="1" s="1"/>
  <c r="H13" i="1"/>
  <c r="F13" i="1" s="1"/>
  <c r="H10" i="1" l="1"/>
  <c r="F10" i="1" s="1"/>
  <c r="H9" i="1" l="1"/>
  <c r="F9" i="1" s="1"/>
  <c r="H8" i="1" l="1"/>
  <c r="F8" i="1" s="1"/>
  <c r="H7" i="1" l="1"/>
  <c r="F7" i="1" s="1"/>
  <c r="E36" i="11160" l="1"/>
  <c r="D36" i="11160"/>
  <c r="C36" i="11160"/>
  <c r="B36" i="11160"/>
  <c r="F35" i="11160"/>
  <c r="D32" i="1" s="1"/>
  <c r="F34" i="11160"/>
  <c r="C32" i="1" s="1"/>
  <c r="E22" i="11160"/>
  <c r="D22" i="11160"/>
  <c r="C22" i="11160"/>
  <c r="B22" i="11160"/>
  <c r="F21" i="11160"/>
  <c r="F20" i="11160"/>
  <c r="F19" i="11160"/>
  <c r="F18" i="11160"/>
  <c r="E12" i="11160"/>
  <c r="D12" i="11160"/>
  <c r="C12" i="11160"/>
  <c r="B12" i="11160"/>
  <c r="F11" i="11160"/>
  <c r="F10" i="11160"/>
  <c r="F9" i="11160"/>
  <c r="F8" i="11160"/>
  <c r="F36" i="11160" l="1"/>
  <c r="E32" i="1" s="1"/>
  <c r="F12" i="11160"/>
  <c r="A28" i="11160" s="1"/>
  <c r="F22" i="11160"/>
  <c r="G32" i="1" s="1"/>
  <c r="H32" i="1" s="1"/>
  <c r="F32" i="1" s="1"/>
  <c r="B32" i="1" l="1"/>
  <c r="A2" i="11160" l="1"/>
</calcChain>
</file>

<file path=xl/sharedStrings.xml><?xml version="1.0" encoding="utf-8"?>
<sst xmlns="http://schemas.openxmlformats.org/spreadsheetml/2006/main" count="57" uniqueCount="33">
  <si>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</si>
  <si>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</si>
  <si>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</si>
  <si>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</si>
  <si>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</si>
  <si>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</si>
  <si>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</si>
  <si>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</si>
  <si>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</si>
  <si>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</si>
  <si>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</si>
  <si>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</si>
  <si>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</si>
  <si>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</si>
  <si>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</si>
  <si>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</si>
  <si>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</si>
  <si>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Rachats**</t>
  </si>
  <si>
    <t>Em./Rach. nets</t>
  </si>
  <si>
    <t>** y compris OPC liquidés au cours du mois de référence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</si>
  <si>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</si>
  <si>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</si>
  <si>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</si>
  <si>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</si>
  <si>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</si>
  <si>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</si>
  <si>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</si>
  <si>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</si>
  <si>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</si>
  <si>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</si>
  <si>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</si>
  <si>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r>
      <t>Rachats</t>
    </r>
    <r>
      <rPr>
        <sz val="8.5"/>
        <rFont val="MS Sans Serif"/>
        <family val="2"/>
      </rPr>
      <t>**</t>
    </r>
  </si>
  <si>
    <t>* y compris OPC liquidés au cours du mois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</si>
</sst>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yy"/>
    <numFmt numFmtId="165" formatCode="mmmm\ yy"/>
    <numFmt numFmtId="166" formatCode="0.000000000000"/>
    <numFmt numFmtId="167" formatCode="#,##0.000"/>
  </numFmts>
  <fonts count="14" x14ac:knownFonts="1">
    <font>
      <sz val="10"/>
      <name val="MS Sans Serif"/>
    </font>
    <font>
      <b/>
      <sz val="10"/>
      <name val="MS Sans Serif"/>
    </font>
    <font>
      <sz val="13.5"/>
      <name val="MS Sans Serif"/>
      <family val="2"/>
    </font>
    <font>
      <b/>
      <i/>
      <sz val="12"/>
      <name val="MS Sans Serif"/>
      <family val="2"/>
    </font>
    <font>
      <b/>
      <i/>
      <sz val="12"/>
      <name val="MS Sans Serif"/>
    </font>
    <font>
      <b/>
      <sz val="13.5"/>
      <name val="MS Sans Serif"/>
    </font>
    <font>
      <sz val="8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sz val="10"/>
      <color indexed="8"/>
      <name val="MS Sans Serif"/>
      <family val="2"/>
    </font>
    <font>
      <i/>
      <sz val="10"/>
      <name val="MS Sans Serif"/>
      <family val="2"/>
    </font>
    <font>
      <b/>
      <sz val="10"/>
      <color indexed="8"/>
      <name val="MS Sans Serif"/>
      <family val="2"/>
    </font>
    <font>
      <sz val="8.5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0" fillId="3" borderId="5" xfId="0" applyFill="1" applyBorder="1"/>
    <xf numFmtId="0" fontId="1" fillId="3" borderId="5" xfId="0" applyFont="1" applyFill="1" applyBorder="1"/>
    <xf numFmtId="0" fontId="3" fillId="0" borderId="0" xfId="0" applyFont="1"/>
    <xf numFmtId="3" fontId="1" fillId="0" borderId="6" xfId="0" applyNumberFormat="1" applyFont="1" applyBorder="1"/>
    <xf numFmtId="3" fontId="0" fillId="0" borderId="6" xfId="0" applyNumberFormat="1" applyBorder="1"/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/>
    <xf numFmtId="0" fontId="5" fillId="2" borderId="7" xfId="0" applyFont="1" applyFill="1" applyBorder="1" applyAlignment="1">
      <alignment horizontal="centerContinuous" vertical="center"/>
    </xf>
    <xf numFmtId="0" fontId="6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/>
    <xf numFmtId="0" fontId="7" fillId="3" borderId="3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0" fontId="0" fillId="0" borderId="0" xfId="0" applyBorder="1"/>
    <xf numFmtId="3" fontId="9" fillId="0" borderId="0" xfId="0" applyNumberFormat="1" applyFont="1"/>
    <xf numFmtId="165" fontId="5" fillId="2" borderId="13" xfId="0" applyNumberFormat="1" applyFont="1" applyFill="1" applyBorder="1" applyAlignment="1">
      <alignment horizontal="centerContinuous" vertical="center"/>
    </xf>
    <xf numFmtId="165" fontId="5" fillId="2" borderId="14" xfId="0" applyNumberFormat="1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167" fontId="10" fillId="0" borderId="6" xfId="0" applyNumberFormat="1" applyFont="1" applyFill="1" applyBorder="1"/>
    <xf numFmtId="0" fontId="11" fillId="0" borderId="0" xfId="0" applyFont="1" applyAlignment="1">
      <alignment horizontal="right"/>
    </xf>
    <xf numFmtId="167" fontId="12" fillId="0" borderId="6" xfId="0" applyNumberFormat="1" applyFont="1" applyFill="1" applyBorder="1"/>
    <xf numFmtId="0" fontId="13" fillId="0" borderId="0" xfId="0" applyFont="1" applyFill="1"/>
    <xf numFmtId="3" fontId="8" fillId="0" borderId="5" xfId="0" applyNumberFormat="1" applyFont="1" applyBorder="1"/>
    <xf numFmtId="3" fontId="7" fillId="0" borderId="6" xfId="0" applyNumberFormat="1" applyFont="1" applyBorder="1"/>
    <xf numFmtId="3" fontId="7" fillId="0" borderId="6" xfId="0" applyNumberFormat="1" applyFont="1" applyFill="1" applyBorder="1" applyAlignment="1">
      <alignment horizontal="right"/>
    </xf>
    <xf numFmtId="167" fontId="7" fillId="0" borderId="6" xfId="0" applyNumberFormat="1" applyFont="1" applyFill="1" applyBorder="1"/>
    <xf numFmtId="167" fontId="8" fillId="0" borderId="6" xfId="0" applyNumberFormat="1" applyFont="1" applyFill="1" applyBorder="1"/>
    <xf numFmtId="167" fontId="8" fillId="0" borderId="5" xfId="0" applyNumberFormat="1" applyFont="1" applyFill="1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7" fillId="3" borderId="3" xfId="0" applyFont="1" applyFill="1" applyBorder="1"/>
    <xf numFmtId="0" fontId="7" fillId="3" borderId="5" xfId="0" applyFont="1" applyFill="1" applyBorder="1"/>
    <xf numFmtId="0" fontId="8" fillId="3" borderId="5" xfId="0" applyFont="1" applyFill="1" applyBorder="1"/>
    <xf numFmtId="3" fontId="8" fillId="0" borderId="0" xfId="0" applyNumberFormat="1" applyFont="1" applyBorder="1"/>
    <xf numFmtId="3" fontId="7" fillId="0" borderId="0" xfId="0" applyNumberFormat="1" applyFont="1" applyBorder="1"/>
    <xf numFmtId="3" fontId="7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/>
    <xf numFmtId="164" fontId="7" fillId="3" borderId="3" xfId="0" applyNumberFormat="1" applyFont="1" applyFill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8340080"/>
        <c:axId val="153834062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34640"/>
        <c:axId val="1538327024"/>
      </c:lineChart>
      <c:catAx>
        <c:axId val="153834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38340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8340624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38340080"/>
        <c:crosses val="autoZero"/>
        <c:crossBetween val="between"/>
        <c:majorUnit val="100"/>
      </c:valAx>
      <c:catAx>
        <c:axId val="153833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327024"/>
        <c:crosses val="autoZero"/>
        <c:auto val="0"/>
        <c:lblAlgn val="ctr"/>
        <c:lblOffset val="100"/>
        <c:noMultiLvlLbl val="0"/>
      </c:catAx>
      <c:valAx>
        <c:axId val="1538327024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53833464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32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workbookViewId="0"/>
  </sheetViews>
  <sheetFormatPr defaultRowHeight="13" x14ac:dyDescent="0.3"/>
  <cols>
    <col min="1" max="1" width="8.26953125" customWidth="1"/>
    <col min="2" max="2" width="10.453125" customWidth="1"/>
    <col min="3" max="3" width="9.7265625" customWidth="1"/>
    <col min="4" max="4" width="10.453125" customWidth="1"/>
    <col min="5" max="6" width="12.1796875" customWidth="1"/>
    <col min="7" max="7" width="12.453125" customWidth="1"/>
    <col min="8" max="8" width="11.453125" customWidth="1"/>
  </cols>
  <sheetData>
    <row r="1" spans="1:8" ht="16.5" x14ac:dyDescent="0.3">
      <c r="A1" s="18" t="s">
        <v>0</v>
      </c>
      <c r="B1" s="19"/>
      <c r="C1" s="19"/>
      <c r="D1" s="19"/>
      <c r="E1" s="19"/>
      <c r="F1" s="19"/>
      <c r="G1" s="19"/>
      <c r="H1" s="20"/>
    </row>
    <row r="2" spans="1:8" ht="16.5" x14ac:dyDescent="0.3">
      <c r="A2" s="29">
        <v>43862</v>
      </c>
      <c r="B2" s="30"/>
      <c r="C2" s="30"/>
      <c r="D2" s="30"/>
      <c r="E2" s="30"/>
      <c r="F2" s="30"/>
      <c r="G2" s="30"/>
      <c r="H2" s="31"/>
    </row>
    <row r="3" spans="1:8" ht="6.75" customHeight="1" x14ac:dyDescent="0.3">
      <c r="A3" s="12"/>
      <c r="B3" s="12"/>
      <c r="C3" s="12"/>
      <c r="D3" s="12"/>
      <c r="E3" s="12"/>
      <c r="F3" s="12"/>
      <c r="G3" s="12"/>
    </row>
    <row r="4" spans="1:8" x14ac:dyDescent="0.3">
      <c r="A4" s="12"/>
      <c r="B4" s="12"/>
      <c r="C4" s="12"/>
      <c r="D4" s="12"/>
      <c r="E4" s="12"/>
      <c r="F4" s="12"/>
      <c r="G4" s="12"/>
      <c r="H4" s="33" t="s">
        <v>20</v>
      </c>
    </row>
    <row r="5" spans="1:8" ht="26" x14ac:dyDescent="0.3">
      <c r="A5" s="17"/>
      <c r="B5" s="13" t="s">
        <v>1</v>
      </c>
      <c r="C5" s="14" t="s">
        <v>2</v>
      </c>
      <c r="D5" s="14" t="s">
        <v>31</v>
      </c>
      <c r="E5" s="14" t="s">
        <v>3</v>
      </c>
      <c r="F5" s="14" t="s">
        <v>4</v>
      </c>
      <c r="G5" s="15" t="s">
        <v>5</v>
      </c>
      <c r="H5" s="14" t="s">
        <v>6</v>
      </c>
    </row>
    <row r="6" spans="1:8" ht="18" customHeight="1" x14ac:dyDescent="0.3">
      <c r="A6" s="53">
        <v>43070</v>
      </c>
      <c r="B6" s="54">
        <v>4044</v>
      </c>
      <c r="C6" s="55">
        <v>303.36799999999994</v>
      </c>
      <c r="D6" s="55">
        <v>282.37000000000006</v>
      </c>
      <c r="E6" s="55">
        <v>20.998000000000001</v>
      </c>
      <c r="F6" s="55"/>
      <c r="G6" s="56">
        <v>4159.6139999999996</v>
      </c>
      <c r="H6" s="55"/>
    </row>
    <row r="7" spans="1:8" ht="18" customHeight="1" x14ac:dyDescent="0.3">
      <c r="A7" s="53">
        <v>43101</v>
      </c>
      <c r="B7" s="54">
        <v>4030</v>
      </c>
      <c r="C7" s="55">
        <v>306.61099999999999</v>
      </c>
      <c r="D7" s="55">
        <v>264.88300000000004</v>
      </c>
      <c r="E7" s="55">
        <v>41.727999999999952</v>
      </c>
      <c r="F7" s="55">
        <f t="shared" ref="F7:F32" si="0">H7-E7</f>
        <v>12.688000000000216</v>
      </c>
      <c r="G7" s="56">
        <v>4214.03</v>
      </c>
      <c r="H7" s="55">
        <f t="shared" ref="H7:H32" si="1">G7-G6</f>
        <v>54.416000000000167</v>
      </c>
    </row>
    <row r="8" spans="1:8" ht="18" customHeight="1" x14ac:dyDescent="0.3">
      <c r="A8" s="53">
        <v>43132</v>
      </c>
      <c r="B8" s="54">
        <v>4014</v>
      </c>
      <c r="C8" s="55">
        <v>301.86000000000007</v>
      </c>
      <c r="D8" s="55">
        <v>284.88600000000002</v>
      </c>
      <c r="E8" s="55">
        <v>16.974000000000046</v>
      </c>
      <c r="F8" s="55">
        <f t="shared" si="0"/>
        <v>-43.680999999999472</v>
      </c>
      <c r="G8" s="56">
        <v>4187.3230000000003</v>
      </c>
      <c r="H8" s="55">
        <f t="shared" si="1"/>
        <v>-26.706999999999425</v>
      </c>
    </row>
    <row r="9" spans="1:8" ht="18" customHeight="1" x14ac:dyDescent="0.3">
      <c r="A9" s="53">
        <v>43160</v>
      </c>
      <c r="B9" s="54">
        <v>3996</v>
      </c>
      <c r="C9" s="55">
        <v>298.06599999999997</v>
      </c>
      <c r="D9" s="55">
        <v>280.166</v>
      </c>
      <c r="E9" s="55">
        <v>17.899999999999977</v>
      </c>
      <c r="F9" s="55">
        <f t="shared" si="0"/>
        <v>-56.325000000001069</v>
      </c>
      <c r="G9" s="56">
        <v>4148.8979999999992</v>
      </c>
      <c r="H9" s="55">
        <f t="shared" si="1"/>
        <v>-38.425000000001091</v>
      </c>
    </row>
    <row r="10" spans="1:8" ht="18" customHeight="1" x14ac:dyDescent="0.3">
      <c r="A10" s="53">
        <v>43191</v>
      </c>
      <c r="B10" s="54">
        <v>3990</v>
      </c>
      <c r="C10" s="55">
        <v>282.78899999999999</v>
      </c>
      <c r="D10" s="55">
        <v>256.08699999999999</v>
      </c>
      <c r="E10" s="55">
        <v>26.701999999999998</v>
      </c>
      <c r="F10" s="55">
        <f t="shared" si="0"/>
        <v>51.932000000000926</v>
      </c>
      <c r="G10" s="56">
        <v>4227.5320000000002</v>
      </c>
      <c r="H10" s="55">
        <f t="shared" si="1"/>
        <v>78.634000000000924</v>
      </c>
    </row>
    <row r="11" spans="1:8" ht="18" customHeight="1" x14ac:dyDescent="0.3">
      <c r="A11" s="53">
        <v>43221</v>
      </c>
      <c r="B11" s="54">
        <v>3991</v>
      </c>
      <c r="C11" s="55">
        <v>278.15600000000001</v>
      </c>
      <c r="D11" s="55">
        <v>286.51399999999995</v>
      </c>
      <c r="E11" s="55">
        <v>-8.3580000000000005</v>
      </c>
      <c r="F11" s="55">
        <f t="shared" si="0"/>
        <v>51.850999999999487</v>
      </c>
      <c r="G11" s="56">
        <v>4271.0249999999996</v>
      </c>
      <c r="H11" s="55">
        <f t="shared" si="1"/>
        <v>43.492999999999483</v>
      </c>
    </row>
    <row r="12" spans="1:8" ht="18" customHeight="1" x14ac:dyDescent="0.3">
      <c r="A12" s="53">
        <v>43252</v>
      </c>
      <c r="B12" s="54">
        <v>3987</v>
      </c>
      <c r="C12" s="55">
        <v>288.15099999999995</v>
      </c>
      <c r="D12" s="55">
        <v>291.75300000000004</v>
      </c>
      <c r="E12" s="55">
        <v>-3.6019999999999999</v>
      </c>
      <c r="F12" s="55">
        <f t="shared" si="0"/>
        <v>-30.341000000000211</v>
      </c>
      <c r="G12" s="56">
        <v>4237.0819999999994</v>
      </c>
      <c r="H12" s="55">
        <f t="shared" si="1"/>
        <v>-33.943000000000211</v>
      </c>
    </row>
    <row r="13" spans="1:8" ht="18" customHeight="1" x14ac:dyDescent="0.3">
      <c r="A13" s="53">
        <v>43282</v>
      </c>
      <c r="B13" s="54">
        <v>3966</v>
      </c>
      <c r="C13" s="55">
        <v>281.09799999999996</v>
      </c>
      <c r="D13" s="55">
        <v>270.57500000000005</v>
      </c>
      <c r="E13" s="55">
        <v>10.523</v>
      </c>
      <c r="F13" s="55">
        <f t="shared" si="0"/>
        <v>34.85900000000052</v>
      </c>
      <c r="G13" s="56">
        <v>4282.4639999999999</v>
      </c>
      <c r="H13" s="55">
        <f t="shared" si="1"/>
        <v>45.382000000000517</v>
      </c>
    </row>
    <row r="14" spans="1:8" ht="18" customHeight="1" x14ac:dyDescent="0.3">
      <c r="A14" s="53">
        <v>43313</v>
      </c>
      <c r="B14" s="54">
        <v>3957</v>
      </c>
      <c r="C14" s="55">
        <v>263.19900000000001</v>
      </c>
      <c r="D14" s="55">
        <v>260.58</v>
      </c>
      <c r="E14" s="55">
        <v>2.6190000000000002</v>
      </c>
      <c r="F14" s="55">
        <f t="shared" si="0"/>
        <v>-12.694999999999112</v>
      </c>
      <c r="G14" s="56">
        <v>4272.3880000000008</v>
      </c>
      <c r="H14" s="55">
        <f t="shared" si="1"/>
        <v>-10.075999999999112</v>
      </c>
    </row>
    <row r="15" spans="1:8" ht="18" customHeight="1" x14ac:dyDescent="0.3">
      <c r="A15" s="53">
        <v>43344</v>
      </c>
      <c r="B15" s="54">
        <v>3949</v>
      </c>
      <c r="C15" s="55">
        <v>248.477</v>
      </c>
      <c r="D15" s="55">
        <v>250.25400000000002</v>
      </c>
      <c r="E15" s="55">
        <v>-1.7769999999999999</v>
      </c>
      <c r="F15" s="55">
        <f t="shared" si="0"/>
        <v>9.1509999999997955</v>
      </c>
      <c r="G15" s="56">
        <v>4279.7620000000006</v>
      </c>
      <c r="H15" s="55">
        <f t="shared" si="1"/>
        <v>7.3739999999997963</v>
      </c>
    </row>
    <row r="16" spans="1:8" ht="18" customHeight="1" x14ac:dyDescent="0.3">
      <c r="A16" s="53">
        <v>43374</v>
      </c>
      <c r="B16" s="54">
        <v>3948</v>
      </c>
      <c r="C16" s="55">
        <v>336.86799999999999</v>
      </c>
      <c r="D16" s="55">
        <v>312.08900000000006</v>
      </c>
      <c r="E16" s="55">
        <v>24.779</v>
      </c>
      <c r="F16" s="55">
        <f t="shared" si="0"/>
        <v>-97.237000000000535</v>
      </c>
      <c r="G16" s="56">
        <v>4207.3040000000001</v>
      </c>
      <c r="H16" s="55">
        <f t="shared" si="1"/>
        <v>-72.458000000000538</v>
      </c>
    </row>
    <row r="17" spans="1:8" ht="18" customHeight="1" x14ac:dyDescent="0.3">
      <c r="A17" s="53">
        <v>43405</v>
      </c>
      <c r="B17" s="54">
        <v>3936</v>
      </c>
      <c r="C17" s="55">
        <v>285.70600000000002</v>
      </c>
      <c r="D17" s="55">
        <v>307.91699999999997</v>
      </c>
      <c r="E17" s="55">
        <v>-22.210999999999956</v>
      </c>
      <c r="F17" s="55">
        <f t="shared" si="0"/>
        <v>7.2389999999992938</v>
      </c>
      <c r="G17" s="56">
        <v>4192.3319999999994</v>
      </c>
      <c r="H17" s="55">
        <f t="shared" si="1"/>
        <v>-14.972000000000662</v>
      </c>
    </row>
    <row r="18" spans="1:8" ht="18" customHeight="1" x14ac:dyDescent="0.3">
      <c r="A18" s="53">
        <v>43435</v>
      </c>
      <c r="B18" s="54">
        <v>3908</v>
      </c>
      <c r="C18" s="55">
        <v>321.22899999999993</v>
      </c>
      <c r="D18" s="55">
        <v>334.08900000000006</v>
      </c>
      <c r="E18" s="55">
        <v>-12.86</v>
      </c>
      <c r="F18" s="55">
        <f t="shared" si="0"/>
        <v>-114.82799999999965</v>
      </c>
      <c r="G18" s="56">
        <v>4064.6439999999998</v>
      </c>
      <c r="H18" s="55">
        <f t="shared" si="1"/>
        <v>-127.68799999999965</v>
      </c>
    </row>
    <row r="19" spans="1:8" ht="18" customHeight="1" x14ac:dyDescent="0.3">
      <c r="A19" s="53">
        <v>43466</v>
      </c>
      <c r="B19" s="54">
        <v>3889</v>
      </c>
      <c r="C19" s="55">
        <v>288.87299999999999</v>
      </c>
      <c r="D19" s="55">
        <v>293.22699999999998</v>
      </c>
      <c r="E19" s="55">
        <v>-4.3540000000000001</v>
      </c>
      <c r="F19" s="55">
        <f t="shared" si="0"/>
        <v>139.43299999999928</v>
      </c>
      <c r="G19" s="56">
        <v>4199.722999999999</v>
      </c>
      <c r="H19" s="55">
        <f t="shared" si="1"/>
        <v>135.07899999999927</v>
      </c>
    </row>
    <row r="20" spans="1:8" ht="18" customHeight="1" x14ac:dyDescent="0.3">
      <c r="A20" s="53">
        <v>43497</v>
      </c>
      <c r="B20" s="54">
        <v>3890</v>
      </c>
      <c r="C20" s="55">
        <v>271.471</v>
      </c>
      <c r="D20" s="55">
        <v>278.56700000000001</v>
      </c>
      <c r="E20" s="55">
        <v>-7.0960000000000036</v>
      </c>
      <c r="F20" s="55">
        <f t="shared" si="0"/>
        <v>70.027000000000498</v>
      </c>
      <c r="G20" s="56">
        <v>4262.6539999999995</v>
      </c>
      <c r="H20" s="55">
        <f t="shared" si="1"/>
        <v>62.931000000000495</v>
      </c>
    </row>
    <row r="21" spans="1:8" ht="18" customHeight="1" x14ac:dyDescent="0.3">
      <c r="A21" s="53">
        <v>43525</v>
      </c>
      <c r="B21" s="54">
        <v>3868</v>
      </c>
      <c r="C21" s="55">
        <v>326.06599999999997</v>
      </c>
      <c r="D21" s="55">
        <v>307.73100000000005</v>
      </c>
      <c r="E21" s="55">
        <v>18.335000000000001</v>
      </c>
      <c r="F21" s="55">
        <f t="shared" si="0"/>
        <v>69.460000000000974</v>
      </c>
      <c r="G21" s="56">
        <v>4350.4490000000005</v>
      </c>
      <c r="H21" s="55">
        <f t="shared" si="1"/>
        <v>87.795000000000982</v>
      </c>
    </row>
    <row r="22" spans="1:8" ht="18" customHeight="1" x14ac:dyDescent="0.3">
      <c r="A22" s="53">
        <v>43556</v>
      </c>
      <c r="B22" s="54">
        <v>3871</v>
      </c>
      <c r="C22" s="55">
        <v>301.57100000000003</v>
      </c>
      <c r="D22" s="55">
        <v>302.78000000000003</v>
      </c>
      <c r="E22" s="55">
        <v>-1.2090000000000032</v>
      </c>
      <c r="F22" s="55">
        <f t="shared" si="0"/>
        <v>55.695999999999174</v>
      </c>
      <c r="G22" s="56">
        <v>4404.9359999999997</v>
      </c>
      <c r="H22" s="55">
        <f t="shared" si="1"/>
        <v>54.486999999999171</v>
      </c>
    </row>
    <row r="23" spans="1:8" ht="18" customHeight="1" x14ac:dyDescent="0.3">
      <c r="A23" s="53">
        <v>43586</v>
      </c>
      <c r="B23" s="54">
        <v>3871</v>
      </c>
      <c r="C23" s="55">
        <v>307.22699999999992</v>
      </c>
      <c r="D23" s="55">
        <v>311.27499999999998</v>
      </c>
      <c r="E23" s="55">
        <v>-4.048</v>
      </c>
      <c r="F23" s="55">
        <f t="shared" si="0"/>
        <v>-82.917999999999438</v>
      </c>
      <c r="G23" s="56">
        <v>4317.97</v>
      </c>
      <c r="H23" s="55">
        <f t="shared" si="1"/>
        <v>-86.96599999999944</v>
      </c>
    </row>
    <row r="24" spans="1:8" ht="18" customHeight="1" x14ac:dyDescent="0.3">
      <c r="A24" s="53">
        <v>43617</v>
      </c>
      <c r="B24" s="54">
        <v>3858</v>
      </c>
      <c r="C24" s="55">
        <v>335.45499999999998</v>
      </c>
      <c r="D24" s="55">
        <v>317.80799999999999</v>
      </c>
      <c r="E24" s="55">
        <v>17.646999999999991</v>
      </c>
      <c r="F24" s="55">
        <f t="shared" si="0"/>
        <v>75.770999999999674</v>
      </c>
      <c r="G24" s="56">
        <v>4411.3879999999999</v>
      </c>
      <c r="H24" s="55">
        <f t="shared" si="1"/>
        <v>93.417999999999665</v>
      </c>
    </row>
    <row r="25" spans="1:8" ht="18" customHeight="1" x14ac:dyDescent="0.3">
      <c r="A25" s="53">
        <v>43647</v>
      </c>
      <c r="B25" s="54">
        <v>3829</v>
      </c>
      <c r="C25" s="55">
        <v>318.45999999999998</v>
      </c>
      <c r="D25" s="55">
        <v>303.87100000000004</v>
      </c>
      <c r="E25" s="55">
        <v>14.589</v>
      </c>
      <c r="F25" s="55">
        <f t="shared" si="0"/>
        <v>58.797000000000423</v>
      </c>
      <c r="G25" s="56">
        <v>4484.7740000000003</v>
      </c>
      <c r="H25" s="55">
        <f t="shared" si="1"/>
        <v>73.386000000000422</v>
      </c>
    </row>
    <row r="26" spans="1:8" ht="18" customHeight="1" x14ac:dyDescent="0.3">
      <c r="A26" s="53">
        <v>43678</v>
      </c>
      <c r="B26" s="54">
        <v>3824</v>
      </c>
      <c r="C26" s="55">
        <v>298.95600000000002</v>
      </c>
      <c r="D26" s="55">
        <v>270.33999999999997</v>
      </c>
      <c r="E26" s="55">
        <v>28.616000000000042</v>
      </c>
      <c r="F26" s="55">
        <f t="shared" si="0"/>
        <v>-10.896999999999991</v>
      </c>
      <c r="G26" s="56">
        <v>4502.4930000000004</v>
      </c>
      <c r="H26" s="55">
        <f t="shared" si="1"/>
        <v>17.719000000000051</v>
      </c>
    </row>
    <row r="27" spans="1:8" ht="18" customHeight="1" x14ac:dyDescent="0.3">
      <c r="A27" s="53">
        <v>43709</v>
      </c>
      <c r="B27" s="54">
        <v>3807</v>
      </c>
      <c r="C27" s="55">
        <v>340.77</v>
      </c>
      <c r="D27" s="55">
        <v>333.24799999999999</v>
      </c>
      <c r="E27" s="55">
        <v>7.5220000000000002</v>
      </c>
      <c r="F27" s="55">
        <f t="shared" si="0"/>
        <v>59.984000000000314</v>
      </c>
      <c r="G27" s="56">
        <v>4569.9990000000007</v>
      </c>
      <c r="H27" s="55">
        <f t="shared" si="1"/>
        <v>67.506000000000313</v>
      </c>
    </row>
    <row r="28" spans="1:8" ht="18" customHeight="1" x14ac:dyDescent="0.3">
      <c r="A28" s="53">
        <v>43739</v>
      </c>
      <c r="B28" s="54">
        <v>3785</v>
      </c>
      <c r="C28" s="55">
        <v>319.40600000000001</v>
      </c>
      <c r="D28" s="55">
        <v>303.85699999999997</v>
      </c>
      <c r="E28" s="55">
        <v>15.549000000000035</v>
      </c>
      <c r="F28" s="55">
        <f t="shared" si="0"/>
        <v>-7.6580000000004134</v>
      </c>
      <c r="G28" s="56">
        <v>4577.8900000000003</v>
      </c>
      <c r="H28" s="55">
        <f t="shared" si="1"/>
        <v>7.8909999999996217</v>
      </c>
    </row>
    <row r="29" spans="1:8" ht="18" customHeight="1" x14ac:dyDescent="0.3">
      <c r="A29" s="53">
        <v>43770</v>
      </c>
      <c r="B29" s="54">
        <v>3779</v>
      </c>
      <c r="C29" s="55">
        <v>320.90300000000002</v>
      </c>
      <c r="D29" s="55">
        <v>299.91800000000001</v>
      </c>
      <c r="E29" s="55">
        <v>20.985000000000014</v>
      </c>
      <c r="F29" s="55">
        <f t="shared" si="0"/>
        <v>70.825999999999681</v>
      </c>
      <c r="G29" s="56">
        <v>4669.701</v>
      </c>
      <c r="H29" s="55">
        <f t="shared" si="1"/>
        <v>91.810999999999694</v>
      </c>
    </row>
    <row r="30" spans="1:8" ht="18" customHeight="1" x14ac:dyDescent="0.3">
      <c r="A30" s="53">
        <v>43800</v>
      </c>
      <c r="B30" s="54">
        <v>3746</v>
      </c>
      <c r="C30" s="55">
        <v>348.62299999999999</v>
      </c>
      <c r="D30" s="55">
        <v>321.41099999999994</v>
      </c>
      <c r="E30" s="55">
        <v>27.212000000000046</v>
      </c>
      <c r="F30" s="55">
        <f t="shared" si="0"/>
        <v>22.000999999999692</v>
      </c>
      <c r="G30" s="56">
        <v>4718.9139999999998</v>
      </c>
      <c r="H30" s="55">
        <f t="shared" si="1"/>
        <v>49.212999999999738</v>
      </c>
    </row>
    <row r="31" spans="1:8" ht="18" customHeight="1" x14ac:dyDescent="0.3">
      <c r="A31" s="53">
        <v>43831</v>
      </c>
      <c r="B31" s="54">
        <v>3719</v>
      </c>
      <c r="C31" s="55">
        <v>353.86899999999997</v>
      </c>
      <c r="D31" s="55">
        <v>315.76900000000001</v>
      </c>
      <c r="E31" s="55">
        <v>38.099999999999966</v>
      </c>
      <c r="F31" s="55">
        <f t="shared" si="0"/>
        <v>32.782999999999845</v>
      </c>
      <c r="G31" s="56">
        <v>4789.7969999999996</v>
      </c>
      <c r="H31" s="55">
        <f t="shared" si="1"/>
        <v>70.882999999999811</v>
      </c>
    </row>
    <row r="32" spans="1:8" ht="18" customHeight="1" x14ac:dyDescent="0.3">
      <c r="A32" s="53">
        <v>43862</v>
      </c>
      <c r="B32" s="54">
        <f>'Stat. détaillée'!F12</f>
        <v>3712</v>
      </c>
      <c r="C32" s="55">
        <f>'Stat. détaillée'!F34</f>
        <v>330.83899999999994</v>
      </c>
      <c r="D32" s="55">
        <f>'Stat. détaillée'!F35</f>
        <v>317.55500000000001</v>
      </c>
      <c r="E32" s="55">
        <f>'Stat. détaillée'!F36</f>
        <v>13.283999999999935</v>
      </c>
      <c r="F32" s="55">
        <f t="shared" si="0"/>
        <v>-134.36799999999886</v>
      </c>
      <c r="G32" s="56">
        <f>'Stat. détaillée'!F22</f>
        <v>4668.7130000000006</v>
      </c>
      <c r="H32" s="55">
        <f t="shared" si="1"/>
        <v>-121.08399999999892</v>
      </c>
    </row>
    <row r="33" spans="1:8" ht="18" customHeight="1" x14ac:dyDescent="0.3">
      <c r="A33" s="16" t="s">
        <v>32</v>
      </c>
      <c r="E33" s="26"/>
      <c r="F33" s="26"/>
      <c r="G33" s="26"/>
      <c r="H33" s="26"/>
    </row>
    <row r="34" spans="1:8" ht="18" customHeight="1" x14ac:dyDescent="0.3">
      <c r="E34" s="25"/>
      <c r="F34" s="25"/>
    </row>
    <row r="35" spans="1:8" ht="18" customHeight="1" x14ac:dyDescent="0.3"/>
    <row r="36" spans="1:8" ht="18" customHeight="1" x14ac:dyDescent="0.3"/>
    <row r="37" spans="1:8" ht="18" customHeight="1" x14ac:dyDescent="0.3">
      <c r="E37" s="24"/>
      <c r="F37" s="24"/>
    </row>
    <row r="38" spans="1:8" ht="18" customHeight="1" x14ac:dyDescent="0.3">
      <c r="E38" s="24"/>
      <c r="F38" s="24"/>
    </row>
    <row r="39" spans="1:8" ht="18" customHeight="1" x14ac:dyDescent="0.3"/>
    <row r="40" spans="1:8" ht="18" customHeight="1" x14ac:dyDescent="0.3"/>
    <row r="41" spans="1:8" ht="18" customHeight="1" x14ac:dyDescent="0.3"/>
    <row r="42" spans="1:8" ht="18" customHeight="1" x14ac:dyDescent="0.3"/>
    <row r="43" spans="1:8" ht="18" customHeight="1" x14ac:dyDescent="0.3"/>
    <row r="44" spans="1:8" ht="18" customHeight="1" x14ac:dyDescent="0.3"/>
    <row r="45" spans="1:8" ht="18" customHeight="1" x14ac:dyDescent="0.3"/>
    <row r="46" spans="1:8" ht="18" customHeight="1" x14ac:dyDescent="0.3"/>
    <row r="47" spans="1:8" ht="18" customHeight="1" x14ac:dyDescent="0.3"/>
    <row r="48" spans="1:8" ht="18" customHeight="1" x14ac:dyDescent="0.3"/>
    <row r="49" ht="18" customHeight="1" x14ac:dyDescent="0.3"/>
    <row r="50" ht="18" customHeight="1" x14ac:dyDescent="0.3"/>
    <row r="51" ht="18" customHeight="1" x14ac:dyDescent="0.3"/>
  </sheetData>
  <phoneticPr fontId="6" type="noConversion"/>
  <printOptions horizontalCentered="1"/>
  <pageMargins left="0.47244094488188981" right="0.39370078740157483" top="0.62992125984251968" bottom="0.5511811023622047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B2" sqref="B2"/>
    </sheetView>
  </sheetViews>
  <sheetFormatPr defaultRowHeight="13" x14ac:dyDescent="0.3"/>
  <cols>
    <col min="1" max="1" width="16.7265625" customWidth="1"/>
    <col min="2" max="4" width="10.7265625" customWidth="1"/>
    <col min="5" max="5" width="12" bestFit="1" customWidth="1"/>
    <col min="6" max="6" width="15" customWidth="1"/>
    <col min="7" max="7" width="8.26953125" customWidth="1"/>
    <col min="8" max="8" width="5.26953125" customWidth="1"/>
    <col min="9" max="9" width="16.7265625" customWidth="1"/>
    <col min="10" max="10" width="10.7265625" customWidth="1"/>
    <col min="11" max="11" width="15" customWidth="1"/>
    <col min="12" max="12" width="10.7265625" customWidth="1"/>
    <col min="13" max="13" width="12" customWidth="1"/>
    <col min="14" max="14" width="15" customWidth="1"/>
  </cols>
  <sheetData>
    <row r="1" spans="1:8" ht="16.5" x14ac:dyDescent="0.3">
      <c r="A1" s="11" t="s">
        <v>0</v>
      </c>
      <c r="B1" s="1"/>
      <c r="C1" s="1"/>
      <c r="D1" s="1"/>
      <c r="E1" s="1"/>
      <c r="F1" s="1"/>
      <c r="G1" s="1"/>
      <c r="H1" s="21"/>
    </row>
    <row r="2" spans="1:8" ht="17" thickBot="1" x14ac:dyDescent="0.35">
      <c r="A2" s="28">
        <f>'Evolution générale'!A2</f>
        <v>43862</v>
      </c>
      <c r="B2" s="2"/>
      <c r="C2" s="2"/>
      <c r="D2" s="2"/>
      <c r="E2" s="2"/>
      <c r="F2" s="2"/>
      <c r="G2" s="2"/>
      <c r="H2" s="22"/>
    </row>
    <row r="5" spans="1:8" ht="15.5" x14ac:dyDescent="0.35">
      <c r="A5" s="5" t="s">
        <v>7</v>
      </c>
    </row>
    <row r="7" spans="1:8" ht="30" customHeight="1" x14ac:dyDescent="0.3">
      <c r="A7" s="42"/>
      <c r="B7" s="43" t="s">
        <v>8</v>
      </c>
      <c r="C7" s="43" t="s">
        <v>9</v>
      </c>
      <c r="D7" s="44" t="s">
        <v>29</v>
      </c>
      <c r="E7" s="43" t="s">
        <v>30</v>
      </c>
      <c r="F7" s="45" t="s">
        <v>10</v>
      </c>
    </row>
    <row r="8" spans="1:8" ht="18" customHeight="1" x14ac:dyDescent="0.3">
      <c r="A8" s="3" t="s">
        <v>28</v>
      </c>
      <c r="B8" s="7">
        <v>909</v>
      </c>
      <c r="C8" s="7">
        <v>847</v>
      </c>
      <c r="D8" s="7">
        <v>0</v>
      </c>
      <c r="E8" s="7">
        <v>0</v>
      </c>
      <c r="F8" s="7">
        <f>B8+C8+D8+E8</f>
        <v>1756</v>
      </c>
    </row>
    <row r="9" spans="1:8" ht="18" customHeight="1" x14ac:dyDescent="0.3">
      <c r="A9" s="3" t="s">
        <v>27</v>
      </c>
      <c r="B9" s="7">
        <v>133</v>
      </c>
      <c r="C9" s="7">
        <v>133</v>
      </c>
      <c r="D9" s="7">
        <v>2</v>
      </c>
      <c r="E9" s="7">
        <v>0</v>
      </c>
      <c r="F9" s="7">
        <f t="shared" ref="F9:F11" si="0">B9+C9+D9+E9</f>
        <v>268</v>
      </c>
    </row>
    <row r="10" spans="1:8" ht="18" customHeight="1" x14ac:dyDescent="0.3">
      <c r="A10" s="3" t="s">
        <v>25</v>
      </c>
      <c r="B10" s="7">
        <v>297</v>
      </c>
      <c r="C10" s="7">
        <v>1109</v>
      </c>
      <c r="D10" s="7">
        <v>42</v>
      </c>
      <c r="E10" s="7">
        <v>0</v>
      </c>
      <c r="F10" s="7">
        <f t="shared" si="0"/>
        <v>1448</v>
      </c>
    </row>
    <row r="11" spans="1:8" ht="18" customHeight="1" x14ac:dyDescent="0.3">
      <c r="A11" s="3" t="s">
        <v>30</v>
      </c>
      <c r="B11" s="7">
        <v>0</v>
      </c>
      <c r="C11" s="7">
        <v>0</v>
      </c>
      <c r="D11" s="7">
        <v>0</v>
      </c>
      <c r="E11" s="7">
        <v>240</v>
      </c>
      <c r="F11" s="7">
        <f t="shared" si="0"/>
        <v>240</v>
      </c>
    </row>
    <row r="12" spans="1:8" ht="18" customHeight="1" x14ac:dyDescent="0.3">
      <c r="A12" s="4" t="s">
        <v>10</v>
      </c>
      <c r="B12" s="7">
        <f>SUM(B8:B11)</f>
        <v>1339</v>
      </c>
      <c r="C12" s="7">
        <f t="shared" ref="C12:E12" si="1">SUM(C8:C11)</f>
        <v>2089</v>
      </c>
      <c r="D12" s="7">
        <f t="shared" si="1"/>
        <v>44</v>
      </c>
      <c r="E12" s="7">
        <f t="shared" si="1"/>
        <v>240</v>
      </c>
      <c r="F12" s="6">
        <f>SUM(F8:F11)</f>
        <v>3712</v>
      </c>
    </row>
    <row r="15" spans="1:8" ht="15.5" x14ac:dyDescent="0.35">
      <c r="A15" s="10" t="s">
        <v>21</v>
      </c>
    </row>
    <row r="17" spans="1:7" ht="30" customHeight="1" x14ac:dyDescent="0.3">
      <c r="A17" s="42"/>
      <c r="B17" s="43" t="s">
        <v>8</v>
      </c>
      <c r="C17" s="43" t="s">
        <v>9</v>
      </c>
      <c r="D17" s="44" t="s">
        <v>29</v>
      </c>
      <c r="E17" s="43" t="s">
        <v>30</v>
      </c>
      <c r="F17" s="45" t="s">
        <v>10</v>
      </c>
    </row>
    <row r="18" spans="1:7" ht="18" customHeight="1" x14ac:dyDescent="0.3">
      <c r="A18" s="3" t="s">
        <v>28</v>
      </c>
      <c r="B18" s="39">
        <v>615.25699999999995</v>
      </c>
      <c r="C18" s="39">
        <v>3239.002</v>
      </c>
      <c r="D18" s="39">
        <v>0</v>
      </c>
      <c r="E18" s="39">
        <v>0</v>
      </c>
      <c r="F18" s="32">
        <f>SUM(B18:E18)</f>
        <v>3854.259</v>
      </c>
    </row>
    <row r="19" spans="1:7" ht="18" customHeight="1" x14ac:dyDescent="0.3">
      <c r="A19" s="3" t="s">
        <v>27</v>
      </c>
      <c r="B19" s="39">
        <v>52.002000000000002</v>
      </c>
      <c r="C19" s="39">
        <v>101.717</v>
      </c>
      <c r="D19" s="39">
        <v>0.46200000000000002</v>
      </c>
      <c r="E19" s="39">
        <v>0</v>
      </c>
      <c r="F19" s="32">
        <f t="shared" ref="F19:F21" si="2">SUM(B19:E19)</f>
        <v>154.18099999999998</v>
      </c>
    </row>
    <row r="20" spans="1:7" ht="18" customHeight="1" x14ac:dyDescent="0.3">
      <c r="A20" s="3" t="s">
        <v>25</v>
      </c>
      <c r="B20" s="39">
        <v>191.05799999999999</v>
      </c>
      <c r="C20" s="39">
        <v>380.62</v>
      </c>
      <c r="D20" s="39">
        <v>30.763000000000002</v>
      </c>
      <c r="E20" s="39">
        <v>0</v>
      </c>
      <c r="F20" s="32">
        <f t="shared" si="2"/>
        <v>602.44100000000003</v>
      </c>
    </row>
    <row r="21" spans="1:7" ht="18" customHeight="1" x14ac:dyDescent="0.3">
      <c r="A21" s="3" t="s">
        <v>30</v>
      </c>
      <c r="B21" s="39">
        <v>0</v>
      </c>
      <c r="C21" s="39">
        <v>0</v>
      </c>
      <c r="D21" s="39">
        <v>0</v>
      </c>
      <c r="E21" s="39">
        <v>57.832000000000001</v>
      </c>
      <c r="F21" s="32">
        <f t="shared" si="2"/>
        <v>57.832000000000001</v>
      </c>
    </row>
    <row r="22" spans="1:7" ht="16.5" customHeight="1" x14ac:dyDescent="0.3">
      <c r="A22" s="4" t="s">
        <v>10</v>
      </c>
      <c r="B22" s="32">
        <f>SUM(B18:B21)</f>
        <v>858.31699999999989</v>
      </c>
      <c r="C22" s="32">
        <f>SUM(C18:C21)</f>
        <v>3721.3389999999999</v>
      </c>
      <c r="D22" s="32">
        <f>SUM(D18:D21)</f>
        <v>31.225000000000001</v>
      </c>
      <c r="E22" s="32">
        <f>SUM(E18:E21)</f>
        <v>57.832000000000001</v>
      </c>
      <c r="F22" s="34">
        <f>SUM(F18:F21)</f>
        <v>4668.7130000000006</v>
      </c>
    </row>
    <row r="25" spans="1:7" ht="15.5" x14ac:dyDescent="0.35">
      <c r="A25" s="5" t="s">
        <v>23</v>
      </c>
    </row>
    <row r="27" spans="1:7" ht="52" x14ac:dyDescent="0.3">
      <c r="A27" s="8" t="s">
        <v>11</v>
      </c>
      <c r="B27" s="9" t="s">
        <v>12</v>
      </c>
      <c r="C27" s="9" t="s">
        <v>13</v>
      </c>
      <c r="D27" s="9" t="s">
        <v>14</v>
      </c>
      <c r="E27" s="9" t="s">
        <v>15</v>
      </c>
      <c r="F27" s="8" t="s">
        <v>16</v>
      </c>
    </row>
    <row r="28" spans="1:7" ht="18" customHeight="1" x14ac:dyDescent="0.3">
      <c r="A28" s="36">
        <f>F12</f>
        <v>3712</v>
      </c>
      <c r="B28" s="37">
        <v>2432</v>
      </c>
      <c r="C28" s="37">
        <v>1280</v>
      </c>
      <c r="D28" s="37">
        <v>13518</v>
      </c>
      <c r="E28" s="38">
        <v>14798</v>
      </c>
      <c r="F28" s="41">
        <v>4315.97</v>
      </c>
      <c r="G28" s="24"/>
    </row>
    <row r="29" spans="1:7" ht="18" customHeight="1" x14ac:dyDescent="0.3">
      <c r="A29" s="49"/>
      <c r="B29" s="50"/>
      <c r="C29" s="50"/>
      <c r="D29" s="50"/>
      <c r="E29" s="51"/>
      <c r="F29" s="52"/>
      <c r="G29" s="24"/>
    </row>
    <row r="30" spans="1:7" x14ac:dyDescent="0.3">
      <c r="A30" s="35"/>
      <c r="F30" s="27"/>
    </row>
    <row r="31" spans="1:7" ht="15.5" x14ac:dyDescent="0.35">
      <c r="A31" s="10" t="s">
        <v>22</v>
      </c>
    </row>
    <row r="33" spans="1:12" ht="30" customHeight="1" x14ac:dyDescent="0.3">
      <c r="A33" s="46"/>
      <c r="B33" s="43" t="s">
        <v>8</v>
      </c>
      <c r="C33" s="43" t="s">
        <v>9</v>
      </c>
      <c r="D33" s="44" t="s">
        <v>29</v>
      </c>
      <c r="E33" s="43" t="s">
        <v>30</v>
      </c>
      <c r="F33" s="45" t="s">
        <v>10</v>
      </c>
    </row>
    <row r="34" spans="1:12" ht="18" customHeight="1" x14ac:dyDescent="0.3">
      <c r="A34" s="47" t="s">
        <v>2</v>
      </c>
      <c r="B34" s="39">
        <v>44.084000000000003</v>
      </c>
      <c r="C34" s="39">
        <v>284.68599999999998</v>
      </c>
      <c r="D34" s="39">
        <v>0.35899999999999999</v>
      </c>
      <c r="E34" s="39">
        <v>1.71</v>
      </c>
      <c r="F34" s="39">
        <f>SUM(B34:E34)</f>
        <v>330.83899999999994</v>
      </c>
    </row>
    <row r="35" spans="1:12" ht="18" customHeight="1" x14ac:dyDescent="0.3">
      <c r="A35" s="47" t="s">
        <v>17</v>
      </c>
      <c r="B35" s="39">
        <v>38.143000000000001</v>
      </c>
      <c r="C35" s="39">
        <v>279.31700000000001</v>
      </c>
      <c r="D35" s="39">
        <v>5.2999999999999999E-2</v>
      </c>
      <c r="E35" s="39">
        <v>4.2000000000000003E-2</v>
      </c>
      <c r="F35" s="39">
        <f>SUM(B35:E35)</f>
        <v>317.55500000000001</v>
      </c>
    </row>
    <row r="36" spans="1:12" ht="18" customHeight="1" x14ac:dyDescent="0.3">
      <c r="A36" s="48" t="s">
        <v>18</v>
      </c>
      <c r="B36" s="39">
        <f>B34-B35</f>
        <v>5.9410000000000025</v>
      </c>
      <c r="C36" s="39">
        <f>C34-C35</f>
        <v>5.3689999999999714</v>
      </c>
      <c r="D36" s="39">
        <f>D34-D35</f>
        <v>0.30599999999999999</v>
      </c>
      <c r="E36" s="39">
        <f>E34-E35</f>
        <v>1.6679999999999999</v>
      </c>
      <c r="F36" s="40">
        <f>F34-F35</f>
        <v>13.283999999999935</v>
      </c>
    </row>
    <row r="37" spans="1:12" ht="12.75" customHeight="1" x14ac:dyDescent="0.3">
      <c r="A37" s="16" t="s">
        <v>19</v>
      </c>
    </row>
    <row r="39" spans="1:12" ht="15.5" x14ac:dyDescent="0.35">
      <c r="A39" s="10" t="s">
        <v>24</v>
      </c>
    </row>
    <row r="41" spans="1:12" ht="30" customHeight="1" x14ac:dyDescent="0.3">
      <c r="A41" s="46"/>
      <c r="B41" s="43" t="s">
        <v>8</v>
      </c>
      <c r="C41" s="43" t="s">
        <v>9</v>
      </c>
      <c r="D41" s="44" t="s">
        <v>29</v>
      </c>
      <c r="E41" s="43" t="s">
        <v>30</v>
      </c>
      <c r="F41" s="45" t="s">
        <v>10</v>
      </c>
    </row>
    <row r="42" spans="1:12" ht="18" customHeight="1" x14ac:dyDescent="0.3">
      <c r="A42" s="47" t="s">
        <v>26</v>
      </c>
      <c r="B42" s="39">
        <v>0.64400000000000002</v>
      </c>
      <c r="C42" s="39">
        <v>1.675</v>
      </c>
      <c r="D42" s="39">
        <v>0</v>
      </c>
      <c r="E42" s="39">
        <v>1.0999999999999999E-2</v>
      </c>
      <c r="F42" s="40">
        <f>SUM(B42:E42)</f>
        <v>2.33</v>
      </c>
      <c r="K42" s="24"/>
      <c r="L42" s="24"/>
    </row>
    <row r="43" spans="1:12" x14ac:dyDescent="0.3">
      <c r="K43" s="24"/>
    </row>
    <row r="44" spans="1:12" x14ac:dyDescent="0.3">
      <c r="K44" s="24"/>
    </row>
    <row r="54" spans="9:9" x14ac:dyDescent="0.3">
      <c r="I54" s="23"/>
    </row>
  </sheetData>
  <phoneticPr fontId="6" type="noConversion"/>
  <pageMargins left="0.52" right="0.75" top="0.65" bottom="0.56000000000000005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2020-03-19T12:57:34Z</dcterms:created>
  <dcterms:modified xsi:type="dcterms:W3CDTF">2020-03-19T12:57:45Z</dcterms:modified>
</cp:coreProperties>
</file>