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1. New Templates 2020 DST\OPC\Download OPC public\"/>
    </mc:Choice>
  </mc:AlternateContent>
  <bookViews>
    <workbookView xWindow="0" yWindow="0" windowWidth="19200" windowHeight="6730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2" i="1" l="1"/>
  <c r="H33" i="1"/>
  <c r="F33" i="1" s="1"/>
  <c r="F32" i="1" l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F42" i="11160" l="1"/>
  <c r="H11" i="1"/>
  <c r="F11" i="1" s="1"/>
  <c r="H12" i="1"/>
  <c r="F12" i="1" s="1"/>
  <c r="H13" i="1"/>
  <c r="F13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4" i="1" s="1"/>
  <c r="F34" i="11160"/>
  <c r="C34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4" i="1" s="1"/>
  <c r="F12" i="11160"/>
  <c r="A28" i="11160" s="1"/>
  <c r="F22" i="11160"/>
  <c r="G34" i="1" s="1"/>
  <c r="H34" i="1" s="1"/>
  <c r="F34" i="1" s="1"/>
  <c r="B34" i="1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<sst xmlns="http://schemas.openxmlformats.org/spreadsheetml/2006/main" count="57" uniqueCount="32">
  <si>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</si>
  <si>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</si>
  <si>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</si>
  <si>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</si>
  <si>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</si>
  <si>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</si>
  <si>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</si>
  <si>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</si>
  <si>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</si>
  <si>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</si>
  <si>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</si>
  <si>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</si>
  <si>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</si>
  <si>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</si>
  <si>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</si>
  <si>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</si>
  <si>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</si>
  <si>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</si>
  <si>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</si>
  <si>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</si>
  <si>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</si>
  <si>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</si>
  <si>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</si>
  <si>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</si>
  <si>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</si>
  <si>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</si>
  <si>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</si>
  <si>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</si>
  <si>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* y compris OPC liquidés au cours du mois de référence</t>
  </si>
  <si>
    <t>FCP</t>
  </si>
  <si>
    <t>SICAV</t>
  </si>
  <si>
    <t>SICAR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</si>
</sst>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rgb="FF7FA9AE"/>
      <name val="Verdana"/>
      <family val="2"/>
    </font>
    <font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B6ADA5"/>
      </top>
      <bottom/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/>
      <bottom style="medium">
        <color rgb="FFB6ADA5"/>
      </bottom>
      <diagonal/>
    </border>
    <border>
      <left/>
      <right/>
      <top/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2" fillId="0" borderId="0" xfId="0" applyFont="1" applyFill="1"/>
    <xf numFmtId="166" fontId="2" fillId="0" borderId="0" xfId="0" applyNumberFormat="1" applyFont="1"/>
    <xf numFmtId="0" fontId="3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165" fontId="3" fillId="0" borderId="5" xfId="0" applyNumberFormat="1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left" vertical="center" indent="1"/>
    </xf>
    <xf numFmtId="164" fontId="9" fillId="0" borderId="9" xfId="0" applyNumberFormat="1" applyFont="1" applyFill="1" applyBorder="1" applyAlignment="1">
      <alignment horizontal="left" vertical="center" indent="1"/>
    </xf>
    <xf numFmtId="164" fontId="9" fillId="0" borderId="0" xfId="0" applyNumberFormat="1" applyFont="1" applyFill="1" applyBorder="1" applyAlignment="1">
      <alignment horizontal="left" vertical="center" indent="1"/>
    </xf>
    <xf numFmtId="0" fontId="10" fillId="0" borderId="0" xfId="0" applyFont="1"/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7" xfId="0" applyFont="1" applyFill="1" applyBorder="1" applyAlignment="1">
      <alignment horizontal="centerContinuous" vertical="center"/>
    </xf>
    <xf numFmtId="3" fontId="6" fillId="0" borderId="11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66" fontId="6" fillId="0" borderId="9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166" fontId="6" fillId="0" borderId="13" xfId="0" applyNumberFormat="1" applyFont="1" applyBorder="1" applyAlignment="1">
      <alignment vertical="center"/>
    </xf>
    <xf numFmtId="166" fontId="5" fillId="0" borderId="8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B783"/>
      <color rgb="FFB6A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657104"/>
        <c:axId val="-2466689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656560"/>
        <c:axId val="-24652752"/>
      </c:lineChart>
      <c:catAx>
        <c:axId val="-2465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46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466689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4657104"/>
        <c:crosses val="autoZero"/>
        <c:crossBetween val="between"/>
        <c:majorUnit val="100"/>
      </c:valAx>
      <c:catAx>
        <c:axId val="-2465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4652752"/>
        <c:crosses val="autoZero"/>
        <c:auto val="0"/>
        <c:lblAlgn val="ctr"/>
        <c:lblOffset val="100"/>
        <c:noMultiLvlLbl val="0"/>
      </c:catAx>
      <c:valAx>
        <c:axId val="-24652752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465656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34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workbookViewId="0"/>
  </sheetViews>
  <sheetFormatPr defaultRowHeight="13.5" x14ac:dyDescent="0.3"/>
  <cols>
    <col min="1" max="8" width="19" style="1" customWidth="1"/>
    <col min="9" max="16384" width="8.7265625" style="1"/>
  </cols>
  <sheetData>
    <row r="1" spans="1:8" s="4" customFormat="1" x14ac:dyDescent="0.3">
      <c r="A1" s="6" t="s">
        <v>0</v>
      </c>
      <c r="B1" s="7"/>
      <c r="C1" s="7"/>
      <c r="D1" s="7"/>
      <c r="E1" s="7"/>
      <c r="F1" s="7"/>
      <c r="G1" s="7"/>
      <c r="H1" s="8"/>
    </row>
    <row r="2" spans="1:8" s="4" customFormat="1" x14ac:dyDescent="0.3">
      <c r="A2" s="9">
        <v>43922</v>
      </c>
      <c r="B2" s="10"/>
      <c r="C2" s="10"/>
      <c r="D2" s="10"/>
      <c r="E2" s="10"/>
      <c r="F2" s="10"/>
      <c r="G2" s="10"/>
      <c r="H2" s="11"/>
    </row>
    <row r="3" spans="1:8" x14ac:dyDescent="0.3">
      <c r="A3"/>
      <c r="B3"/>
      <c r="C3"/>
      <c r="D3"/>
      <c r="E3"/>
      <c r="F3"/>
      <c r="G3"/>
      <c r="H3"/>
    </row>
    <row r="4" spans="1:8" x14ac:dyDescent="0.3">
      <c r="A4"/>
      <c r="B4"/>
      <c r="C4"/>
      <c r="D4"/>
      <c r="E4"/>
      <c r="F4"/>
      <c r="G4"/>
      <c r="H4" s="3" t="s">
        <v>18</v>
      </c>
    </row>
    <row r="5" spans="1:8" ht="27.5" thickBot="1" x14ac:dyDescent="0.35">
      <c r="A5" s="13"/>
      <c r="B5" s="18" t="s">
        <v>1</v>
      </c>
      <c r="C5" s="19" t="s">
        <v>2</v>
      </c>
      <c r="D5" s="19" t="s">
        <v>15</v>
      </c>
      <c r="E5" s="19" t="s">
        <v>3</v>
      </c>
      <c r="F5" s="19" t="s">
        <v>4</v>
      </c>
      <c r="G5" s="18" t="s">
        <v>5</v>
      </c>
      <c r="H5" s="19" t="s">
        <v>6</v>
      </c>
    </row>
    <row r="6" spans="1:8" ht="18" customHeight="1" x14ac:dyDescent="0.3">
      <c r="A6" s="14">
        <v>43070</v>
      </c>
      <c r="B6" s="22">
        <v>4044</v>
      </c>
      <c r="C6" s="23">
        <v>303.36799999999994</v>
      </c>
      <c r="D6" s="23">
        <v>282.37000000000006</v>
      </c>
      <c r="E6" s="23">
        <v>20.998000000000001</v>
      </c>
      <c r="F6" s="23"/>
      <c r="G6" s="23">
        <v>4159.6139999999996</v>
      </c>
      <c r="H6" s="23"/>
    </row>
    <row r="7" spans="1:8" ht="18" customHeight="1" x14ac:dyDescent="0.3">
      <c r="A7" s="15">
        <v>43101</v>
      </c>
      <c r="B7" s="24">
        <v>4030</v>
      </c>
      <c r="C7" s="25">
        <v>306.61099999999999</v>
      </c>
      <c r="D7" s="25">
        <v>264.88300000000004</v>
      </c>
      <c r="E7" s="25">
        <v>41.727999999999952</v>
      </c>
      <c r="F7" s="25">
        <f t="shared" ref="F7:F34" si="0">H7-E7</f>
        <v>12.688000000000216</v>
      </c>
      <c r="G7" s="25">
        <v>4214.03</v>
      </c>
      <c r="H7" s="25">
        <f t="shared" ref="H7:H34" si="1">G7-G6</f>
        <v>54.416000000000167</v>
      </c>
    </row>
    <row r="8" spans="1:8" ht="18" customHeight="1" x14ac:dyDescent="0.3">
      <c r="A8" s="15">
        <v>43132</v>
      </c>
      <c r="B8" s="24">
        <v>4014</v>
      </c>
      <c r="C8" s="25">
        <v>301.86000000000007</v>
      </c>
      <c r="D8" s="25">
        <v>284.88600000000002</v>
      </c>
      <c r="E8" s="25">
        <v>16.974000000000046</v>
      </c>
      <c r="F8" s="25">
        <f t="shared" si="0"/>
        <v>-43.680999999999472</v>
      </c>
      <c r="G8" s="25">
        <v>4187.3230000000003</v>
      </c>
      <c r="H8" s="25">
        <f t="shared" si="1"/>
        <v>-26.706999999999425</v>
      </c>
    </row>
    <row r="9" spans="1:8" ht="18" customHeight="1" x14ac:dyDescent="0.3">
      <c r="A9" s="15">
        <v>43160</v>
      </c>
      <c r="B9" s="24">
        <v>3996</v>
      </c>
      <c r="C9" s="25">
        <v>298.06599999999997</v>
      </c>
      <c r="D9" s="25">
        <v>280.166</v>
      </c>
      <c r="E9" s="25">
        <v>17.899999999999977</v>
      </c>
      <c r="F9" s="25">
        <f t="shared" si="0"/>
        <v>-56.325000000001069</v>
      </c>
      <c r="G9" s="25">
        <v>4148.8979999999992</v>
      </c>
      <c r="H9" s="25">
        <f t="shared" si="1"/>
        <v>-38.425000000001091</v>
      </c>
    </row>
    <row r="10" spans="1:8" ht="18" customHeight="1" x14ac:dyDescent="0.3">
      <c r="A10" s="15">
        <v>43191</v>
      </c>
      <c r="B10" s="24">
        <v>3990</v>
      </c>
      <c r="C10" s="25">
        <v>282.78899999999999</v>
      </c>
      <c r="D10" s="25">
        <v>256.08699999999999</v>
      </c>
      <c r="E10" s="25">
        <v>26.701999999999998</v>
      </c>
      <c r="F10" s="25">
        <f t="shared" si="0"/>
        <v>51.932000000000926</v>
      </c>
      <c r="G10" s="25">
        <v>4227.5320000000002</v>
      </c>
      <c r="H10" s="25">
        <f t="shared" si="1"/>
        <v>78.634000000000924</v>
      </c>
    </row>
    <row r="11" spans="1:8" ht="18" customHeight="1" x14ac:dyDescent="0.3">
      <c r="A11" s="15">
        <v>43221</v>
      </c>
      <c r="B11" s="24">
        <v>3991</v>
      </c>
      <c r="C11" s="25">
        <v>278.15600000000001</v>
      </c>
      <c r="D11" s="25">
        <v>286.51399999999995</v>
      </c>
      <c r="E11" s="25">
        <v>-8.3580000000000005</v>
      </c>
      <c r="F11" s="25">
        <f t="shared" si="0"/>
        <v>51.850999999999487</v>
      </c>
      <c r="G11" s="25">
        <v>4271.0249999999996</v>
      </c>
      <c r="H11" s="25">
        <f t="shared" si="1"/>
        <v>43.492999999999483</v>
      </c>
    </row>
    <row r="12" spans="1:8" ht="18" customHeight="1" x14ac:dyDescent="0.3">
      <c r="A12" s="15">
        <v>43252</v>
      </c>
      <c r="B12" s="24">
        <v>3987</v>
      </c>
      <c r="C12" s="25">
        <v>288.15099999999995</v>
      </c>
      <c r="D12" s="25">
        <v>291.75300000000004</v>
      </c>
      <c r="E12" s="25">
        <v>-3.6019999999999999</v>
      </c>
      <c r="F12" s="25">
        <f t="shared" si="0"/>
        <v>-30.341000000000211</v>
      </c>
      <c r="G12" s="25">
        <v>4237.0819999999994</v>
      </c>
      <c r="H12" s="25">
        <f t="shared" si="1"/>
        <v>-33.943000000000211</v>
      </c>
    </row>
    <row r="13" spans="1:8" ht="18" customHeight="1" x14ac:dyDescent="0.3">
      <c r="A13" s="15">
        <v>43282</v>
      </c>
      <c r="B13" s="24">
        <v>3966</v>
      </c>
      <c r="C13" s="25">
        <v>281.09799999999996</v>
      </c>
      <c r="D13" s="25">
        <v>270.57500000000005</v>
      </c>
      <c r="E13" s="25">
        <v>10.523</v>
      </c>
      <c r="F13" s="25">
        <f t="shared" si="0"/>
        <v>34.85900000000052</v>
      </c>
      <c r="G13" s="25">
        <v>4282.4639999999999</v>
      </c>
      <c r="H13" s="25">
        <f t="shared" si="1"/>
        <v>45.382000000000517</v>
      </c>
    </row>
    <row r="14" spans="1:8" ht="18" customHeight="1" x14ac:dyDescent="0.3">
      <c r="A14" s="15">
        <v>43313</v>
      </c>
      <c r="B14" s="24">
        <v>3957</v>
      </c>
      <c r="C14" s="25">
        <v>263.19900000000001</v>
      </c>
      <c r="D14" s="25">
        <v>260.58</v>
      </c>
      <c r="E14" s="25">
        <v>2.6190000000000002</v>
      </c>
      <c r="F14" s="25">
        <f t="shared" si="0"/>
        <v>-12.694999999999112</v>
      </c>
      <c r="G14" s="25">
        <v>4272.3880000000008</v>
      </c>
      <c r="H14" s="25">
        <f t="shared" si="1"/>
        <v>-10.075999999999112</v>
      </c>
    </row>
    <row r="15" spans="1:8" ht="18" customHeight="1" x14ac:dyDescent="0.3">
      <c r="A15" s="15">
        <v>43344</v>
      </c>
      <c r="B15" s="24">
        <v>3949</v>
      </c>
      <c r="C15" s="25">
        <v>248.477</v>
      </c>
      <c r="D15" s="25">
        <v>250.25400000000002</v>
      </c>
      <c r="E15" s="25">
        <v>-1.7769999999999999</v>
      </c>
      <c r="F15" s="25">
        <f t="shared" si="0"/>
        <v>9.1509999999997955</v>
      </c>
      <c r="G15" s="25">
        <v>4279.7620000000006</v>
      </c>
      <c r="H15" s="25">
        <f t="shared" si="1"/>
        <v>7.3739999999997963</v>
      </c>
    </row>
    <row r="16" spans="1:8" ht="18" customHeight="1" x14ac:dyDescent="0.3">
      <c r="A16" s="15">
        <v>43374</v>
      </c>
      <c r="B16" s="24">
        <v>3948</v>
      </c>
      <c r="C16" s="25">
        <v>336.86799999999999</v>
      </c>
      <c r="D16" s="25">
        <v>312.08900000000006</v>
      </c>
      <c r="E16" s="25">
        <v>24.779</v>
      </c>
      <c r="F16" s="25">
        <f t="shared" si="0"/>
        <v>-97.237000000000535</v>
      </c>
      <c r="G16" s="25">
        <v>4207.3040000000001</v>
      </c>
      <c r="H16" s="25">
        <f t="shared" si="1"/>
        <v>-72.458000000000538</v>
      </c>
    </row>
    <row r="17" spans="1:8" ht="18" customHeight="1" x14ac:dyDescent="0.3">
      <c r="A17" s="15">
        <v>43405</v>
      </c>
      <c r="B17" s="24">
        <v>3936</v>
      </c>
      <c r="C17" s="25">
        <v>285.70600000000002</v>
      </c>
      <c r="D17" s="25">
        <v>307.91699999999997</v>
      </c>
      <c r="E17" s="25">
        <v>-22.210999999999956</v>
      </c>
      <c r="F17" s="25">
        <f t="shared" si="0"/>
        <v>7.2389999999992938</v>
      </c>
      <c r="G17" s="25">
        <v>4192.3319999999994</v>
      </c>
      <c r="H17" s="25">
        <f t="shared" si="1"/>
        <v>-14.972000000000662</v>
      </c>
    </row>
    <row r="18" spans="1:8" ht="18" customHeight="1" x14ac:dyDescent="0.3">
      <c r="A18" s="15">
        <v>43435</v>
      </c>
      <c r="B18" s="24">
        <v>3908</v>
      </c>
      <c r="C18" s="25">
        <v>321.22899999999993</v>
      </c>
      <c r="D18" s="25">
        <v>334.08900000000006</v>
      </c>
      <c r="E18" s="25">
        <v>-12.86</v>
      </c>
      <c r="F18" s="25">
        <f t="shared" si="0"/>
        <v>-114.82799999999965</v>
      </c>
      <c r="G18" s="25">
        <v>4064.6439999999998</v>
      </c>
      <c r="H18" s="25">
        <f t="shared" si="1"/>
        <v>-127.68799999999965</v>
      </c>
    </row>
    <row r="19" spans="1:8" ht="18" customHeight="1" x14ac:dyDescent="0.3">
      <c r="A19" s="15">
        <v>43466</v>
      </c>
      <c r="B19" s="24">
        <v>3889</v>
      </c>
      <c r="C19" s="25">
        <v>288.87299999999999</v>
      </c>
      <c r="D19" s="25">
        <v>293.22699999999998</v>
      </c>
      <c r="E19" s="25">
        <v>-4.3540000000000001</v>
      </c>
      <c r="F19" s="25">
        <f t="shared" si="0"/>
        <v>139.43299999999928</v>
      </c>
      <c r="G19" s="25">
        <v>4199.722999999999</v>
      </c>
      <c r="H19" s="25">
        <f t="shared" si="1"/>
        <v>135.07899999999927</v>
      </c>
    </row>
    <row r="20" spans="1:8" ht="18" customHeight="1" x14ac:dyDescent="0.3">
      <c r="A20" s="15">
        <v>43497</v>
      </c>
      <c r="B20" s="24">
        <v>3890</v>
      </c>
      <c r="C20" s="25">
        <v>271.471</v>
      </c>
      <c r="D20" s="25">
        <v>278.56700000000001</v>
      </c>
      <c r="E20" s="25">
        <v>-7.0960000000000036</v>
      </c>
      <c r="F20" s="25">
        <f t="shared" si="0"/>
        <v>70.027000000000498</v>
      </c>
      <c r="G20" s="25">
        <v>4262.6539999999995</v>
      </c>
      <c r="H20" s="25">
        <f t="shared" si="1"/>
        <v>62.931000000000495</v>
      </c>
    </row>
    <row r="21" spans="1:8" ht="18" customHeight="1" x14ac:dyDescent="0.3">
      <c r="A21" s="15">
        <v>43525</v>
      </c>
      <c r="B21" s="24">
        <v>3868</v>
      </c>
      <c r="C21" s="25">
        <v>326.06599999999997</v>
      </c>
      <c r="D21" s="25">
        <v>307.73100000000005</v>
      </c>
      <c r="E21" s="25">
        <v>18.335000000000001</v>
      </c>
      <c r="F21" s="25">
        <f t="shared" si="0"/>
        <v>69.460000000000974</v>
      </c>
      <c r="G21" s="25">
        <v>4350.4490000000005</v>
      </c>
      <c r="H21" s="25">
        <f t="shared" si="1"/>
        <v>87.795000000000982</v>
      </c>
    </row>
    <row r="22" spans="1:8" ht="18" customHeight="1" x14ac:dyDescent="0.3">
      <c r="A22" s="15">
        <v>43556</v>
      </c>
      <c r="B22" s="24">
        <v>3871</v>
      </c>
      <c r="C22" s="25">
        <v>301.57100000000003</v>
      </c>
      <c r="D22" s="25">
        <v>302.78000000000003</v>
      </c>
      <c r="E22" s="25">
        <v>-1.2090000000000032</v>
      </c>
      <c r="F22" s="25">
        <f t="shared" si="0"/>
        <v>55.695999999999174</v>
      </c>
      <c r="G22" s="25">
        <v>4404.9359999999997</v>
      </c>
      <c r="H22" s="25">
        <f t="shared" si="1"/>
        <v>54.486999999999171</v>
      </c>
    </row>
    <row r="23" spans="1:8" ht="18" customHeight="1" x14ac:dyDescent="0.3">
      <c r="A23" s="15">
        <v>43586</v>
      </c>
      <c r="B23" s="24">
        <v>3871</v>
      </c>
      <c r="C23" s="25">
        <v>307.22699999999992</v>
      </c>
      <c r="D23" s="25">
        <v>311.27499999999998</v>
      </c>
      <c r="E23" s="25">
        <v>-4.048</v>
      </c>
      <c r="F23" s="25">
        <f t="shared" si="0"/>
        <v>-82.917999999999438</v>
      </c>
      <c r="G23" s="25">
        <v>4317.97</v>
      </c>
      <c r="H23" s="25">
        <f t="shared" si="1"/>
        <v>-86.96599999999944</v>
      </c>
    </row>
    <row r="24" spans="1:8" ht="18" customHeight="1" x14ac:dyDescent="0.3">
      <c r="A24" s="15">
        <v>43617</v>
      </c>
      <c r="B24" s="24">
        <v>3858</v>
      </c>
      <c r="C24" s="25">
        <v>335.45499999999998</v>
      </c>
      <c r="D24" s="25">
        <v>317.80799999999999</v>
      </c>
      <c r="E24" s="25">
        <v>17.646999999999991</v>
      </c>
      <c r="F24" s="25">
        <f t="shared" si="0"/>
        <v>75.770999999999674</v>
      </c>
      <c r="G24" s="25">
        <v>4411.3879999999999</v>
      </c>
      <c r="H24" s="25">
        <f t="shared" si="1"/>
        <v>93.417999999999665</v>
      </c>
    </row>
    <row r="25" spans="1:8" ht="18" customHeight="1" x14ac:dyDescent="0.3">
      <c r="A25" s="15">
        <v>43647</v>
      </c>
      <c r="B25" s="24">
        <v>3829</v>
      </c>
      <c r="C25" s="25">
        <v>318.45999999999998</v>
      </c>
      <c r="D25" s="25">
        <v>303.87100000000004</v>
      </c>
      <c r="E25" s="25">
        <v>14.589</v>
      </c>
      <c r="F25" s="25">
        <f t="shared" si="0"/>
        <v>58.797000000000423</v>
      </c>
      <c r="G25" s="25">
        <v>4484.7740000000003</v>
      </c>
      <c r="H25" s="25">
        <f t="shared" si="1"/>
        <v>73.386000000000422</v>
      </c>
    </row>
    <row r="26" spans="1:8" ht="18" customHeight="1" x14ac:dyDescent="0.3">
      <c r="A26" s="15">
        <v>43678</v>
      </c>
      <c r="B26" s="24">
        <v>3824</v>
      </c>
      <c r="C26" s="25">
        <v>298.95600000000002</v>
      </c>
      <c r="D26" s="25">
        <v>270.33999999999997</v>
      </c>
      <c r="E26" s="25">
        <v>28.616000000000042</v>
      </c>
      <c r="F26" s="25">
        <f t="shared" si="0"/>
        <v>-10.896999999999991</v>
      </c>
      <c r="G26" s="25">
        <v>4502.4930000000004</v>
      </c>
      <c r="H26" s="25">
        <f t="shared" si="1"/>
        <v>17.719000000000051</v>
      </c>
    </row>
    <row r="27" spans="1:8" ht="18" customHeight="1" x14ac:dyDescent="0.3">
      <c r="A27" s="15">
        <v>43709</v>
      </c>
      <c r="B27" s="24">
        <v>3807</v>
      </c>
      <c r="C27" s="25">
        <v>340.77</v>
      </c>
      <c r="D27" s="25">
        <v>333.24799999999999</v>
      </c>
      <c r="E27" s="25">
        <v>7.5220000000000002</v>
      </c>
      <c r="F27" s="25">
        <f t="shared" si="0"/>
        <v>59.984000000000314</v>
      </c>
      <c r="G27" s="25">
        <v>4569.9990000000007</v>
      </c>
      <c r="H27" s="25">
        <f t="shared" si="1"/>
        <v>67.506000000000313</v>
      </c>
    </row>
    <row r="28" spans="1:8" ht="18" customHeight="1" x14ac:dyDescent="0.3">
      <c r="A28" s="15">
        <v>43739</v>
      </c>
      <c r="B28" s="24">
        <v>3785</v>
      </c>
      <c r="C28" s="25">
        <v>319.40600000000001</v>
      </c>
      <c r="D28" s="25">
        <v>303.85699999999997</v>
      </c>
      <c r="E28" s="25">
        <v>15.549000000000035</v>
      </c>
      <c r="F28" s="25">
        <f t="shared" si="0"/>
        <v>-7.6580000000004134</v>
      </c>
      <c r="G28" s="25">
        <v>4577.8900000000003</v>
      </c>
      <c r="H28" s="25">
        <f t="shared" si="1"/>
        <v>7.8909999999996217</v>
      </c>
    </row>
    <row r="29" spans="1:8" ht="18" customHeight="1" x14ac:dyDescent="0.3">
      <c r="A29" s="15">
        <v>43770</v>
      </c>
      <c r="B29" s="24">
        <v>3779</v>
      </c>
      <c r="C29" s="25">
        <v>320.90300000000002</v>
      </c>
      <c r="D29" s="25">
        <v>299.91800000000001</v>
      </c>
      <c r="E29" s="25">
        <v>20.985000000000014</v>
      </c>
      <c r="F29" s="25">
        <f t="shared" si="0"/>
        <v>70.825999999999681</v>
      </c>
      <c r="G29" s="25">
        <v>4669.701</v>
      </c>
      <c r="H29" s="25">
        <f t="shared" si="1"/>
        <v>91.810999999999694</v>
      </c>
    </row>
    <row r="30" spans="1:8" ht="18" customHeight="1" x14ac:dyDescent="0.3">
      <c r="A30" s="15">
        <v>43800</v>
      </c>
      <c r="B30" s="24">
        <v>3746</v>
      </c>
      <c r="C30" s="25">
        <v>348.62299999999999</v>
      </c>
      <c r="D30" s="25">
        <v>321.41099999999994</v>
      </c>
      <c r="E30" s="25">
        <v>27.212000000000046</v>
      </c>
      <c r="F30" s="25">
        <f t="shared" si="0"/>
        <v>22.000999999999692</v>
      </c>
      <c r="G30" s="25">
        <v>4718.9139999999998</v>
      </c>
      <c r="H30" s="25">
        <f t="shared" si="1"/>
        <v>49.212999999999738</v>
      </c>
    </row>
    <row r="31" spans="1:8" ht="18" customHeight="1" x14ac:dyDescent="0.3">
      <c r="A31" s="15">
        <v>43831</v>
      </c>
      <c r="B31" s="24">
        <v>3719</v>
      </c>
      <c r="C31" s="25">
        <v>353.86899999999997</v>
      </c>
      <c r="D31" s="25">
        <v>315.76900000000001</v>
      </c>
      <c r="E31" s="25">
        <v>38.099999999999966</v>
      </c>
      <c r="F31" s="25">
        <f t="shared" si="0"/>
        <v>32.782999999999845</v>
      </c>
      <c r="G31" s="25">
        <v>4789.7969999999996</v>
      </c>
      <c r="H31" s="25">
        <f t="shared" si="1"/>
        <v>70.882999999999811</v>
      </c>
    </row>
    <row r="32" spans="1:8" ht="18" customHeight="1" x14ac:dyDescent="0.3">
      <c r="A32" s="15">
        <v>43862</v>
      </c>
      <c r="B32" s="24">
        <v>3712</v>
      </c>
      <c r="C32" s="25">
        <v>330.83899999999994</v>
      </c>
      <c r="D32" s="25">
        <v>317.55500000000001</v>
      </c>
      <c r="E32" s="25">
        <v>13.284000000000001</v>
      </c>
      <c r="F32" s="25">
        <f t="shared" si="0"/>
        <v>-134.36799999999891</v>
      </c>
      <c r="G32" s="25">
        <v>4668.7130000000006</v>
      </c>
      <c r="H32" s="25">
        <f>G32-G31</f>
        <v>-121.08399999999892</v>
      </c>
    </row>
    <row r="33" spans="1:8" ht="18" customHeight="1" x14ac:dyDescent="0.3">
      <c r="A33" s="15">
        <v>43891</v>
      </c>
      <c r="B33" s="24">
        <v>3700</v>
      </c>
      <c r="C33" s="25">
        <v>497.19100000000003</v>
      </c>
      <c r="D33" s="25">
        <v>625.37</v>
      </c>
      <c r="E33" s="25">
        <v>-128.17899999999997</v>
      </c>
      <c r="F33" s="25">
        <f t="shared" si="0"/>
        <v>-390.61800000000051</v>
      </c>
      <c r="G33" s="25">
        <v>4149.9160000000002</v>
      </c>
      <c r="H33" s="25">
        <f t="shared" si="1"/>
        <v>-518.79700000000048</v>
      </c>
    </row>
    <row r="34" spans="1:8" ht="18" customHeight="1" x14ac:dyDescent="0.3">
      <c r="A34" s="16">
        <v>43922</v>
      </c>
      <c r="B34" s="26">
        <f>'Stat. détaillée'!F12</f>
        <v>3693</v>
      </c>
      <c r="C34" s="27">
        <f>'Stat. détaillée'!F34</f>
        <v>376.25899999999996</v>
      </c>
      <c r="D34" s="27">
        <f>'Stat. détaillée'!F35</f>
        <v>333.37700000000001</v>
      </c>
      <c r="E34" s="27">
        <f>'Stat. détaillée'!F36</f>
        <v>42.881999999999948</v>
      </c>
      <c r="F34" s="27">
        <f t="shared" si="0"/>
        <v>210.88499999999988</v>
      </c>
      <c r="G34" s="27">
        <f>'Stat. détaillée'!F22</f>
        <v>4403.683</v>
      </c>
      <c r="H34" s="27">
        <f t="shared" si="1"/>
        <v>253.76699999999983</v>
      </c>
    </row>
    <row r="35" spans="1:8" ht="18" customHeight="1" x14ac:dyDescent="0.3">
      <c r="A35" s="17" t="s">
        <v>28</v>
      </c>
      <c r="B35" s="3"/>
      <c r="C35" s="3"/>
      <c r="D35" s="3"/>
      <c r="E35" s="3"/>
      <c r="F35" s="3"/>
      <c r="G35" s="3"/>
      <c r="H35" s="3"/>
    </row>
    <row r="36" spans="1:8" ht="18" customHeight="1" x14ac:dyDescent="0.3">
      <c r="E36" s="5"/>
      <c r="F36" s="5"/>
    </row>
    <row r="37" spans="1:8" ht="18" customHeight="1" x14ac:dyDescent="0.3"/>
    <row r="38" spans="1:8" ht="18" customHeight="1" x14ac:dyDescent="0.3"/>
    <row r="39" spans="1:8" ht="18" customHeight="1" x14ac:dyDescent="0.3">
      <c r="E39" s="2"/>
      <c r="F39" s="2"/>
    </row>
    <row r="40" spans="1:8" ht="18" customHeight="1" x14ac:dyDescent="0.3">
      <c r="E40" s="2"/>
      <c r="F40" s="2"/>
    </row>
    <row r="41" spans="1:8" ht="18" customHeight="1" x14ac:dyDescent="0.3"/>
    <row r="42" spans="1:8" ht="18" customHeight="1" x14ac:dyDescent="0.3"/>
    <row r="43" spans="1:8" ht="18" customHeight="1" x14ac:dyDescent="0.3"/>
    <row r="44" spans="1:8" ht="18" customHeight="1" x14ac:dyDescent="0.3"/>
    <row r="45" spans="1:8" ht="18" customHeight="1" x14ac:dyDescent="0.3"/>
    <row r="46" spans="1:8" ht="18" customHeight="1" x14ac:dyDescent="0.3"/>
    <row r="47" spans="1:8" ht="18" customHeight="1" x14ac:dyDescent="0.3"/>
    <row r="48" spans="1: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4" workbookViewId="0">
      <selection activeCell="H27" sqref="H27"/>
    </sheetView>
  </sheetViews>
  <sheetFormatPr defaultRowHeight="13.5" x14ac:dyDescent="0.3"/>
  <cols>
    <col min="1" max="1" width="19.81640625" style="1" customWidth="1"/>
    <col min="2" max="3" width="10.7265625" style="1" customWidth="1"/>
    <col min="4" max="4" width="13.6328125" style="1" customWidth="1"/>
    <col min="5" max="5" width="12" style="1" bestFit="1" customWidth="1"/>
    <col min="6" max="6" width="15" style="1" customWidth="1"/>
    <col min="7" max="7" width="8.26953125" style="1" customWidth="1"/>
    <col min="8" max="8" width="5.26953125" style="1" customWidth="1"/>
    <col min="9" max="9" width="16.7265625" style="1" customWidth="1"/>
    <col min="10" max="10" width="10.7265625" style="1" customWidth="1"/>
    <col min="11" max="11" width="15" style="1" customWidth="1"/>
    <col min="12" max="12" width="10.7265625" style="1" customWidth="1"/>
    <col min="13" max="13" width="12" style="1" customWidth="1"/>
    <col min="14" max="14" width="15" style="1" customWidth="1"/>
    <col min="15" max="16384" width="8.7265625" style="1"/>
  </cols>
  <sheetData>
    <row r="1" spans="1:8" x14ac:dyDescent="0.3">
      <c r="A1" s="38" t="s">
        <v>0</v>
      </c>
      <c r="B1" s="39"/>
      <c r="C1" s="39"/>
      <c r="D1" s="39"/>
      <c r="E1" s="39"/>
      <c r="F1" s="40"/>
      <c r="G1" s="21"/>
      <c r="H1" s="12"/>
    </row>
    <row r="2" spans="1:8" x14ac:dyDescent="0.3">
      <c r="A2" s="41">
        <v>43922</v>
      </c>
      <c r="B2" s="42"/>
      <c r="C2" s="42"/>
      <c r="D2" s="42"/>
      <c r="E2" s="42"/>
      <c r="F2" s="43"/>
      <c r="G2" s="21"/>
      <c r="H2" s="12"/>
    </row>
    <row r="5" spans="1:8" x14ac:dyDescent="0.3">
      <c r="A5" s="20" t="s">
        <v>7</v>
      </c>
    </row>
    <row r="7" spans="1:8" ht="30" customHeight="1" thickBot="1" x14ac:dyDescent="0.35">
      <c r="A7" s="18"/>
      <c r="B7" s="18" t="s">
        <v>29</v>
      </c>
      <c r="C7" s="18" t="s">
        <v>30</v>
      </c>
      <c r="D7" s="18" t="s">
        <v>27</v>
      </c>
      <c r="E7" s="18" t="s">
        <v>31</v>
      </c>
      <c r="F7" s="18" t="s">
        <v>8</v>
      </c>
    </row>
    <row r="8" spans="1:8" ht="18" customHeight="1" x14ac:dyDescent="0.3">
      <c r="A8" s="32" t="s">
        <v>26</v>
      </c>
      <c r="B8" s="28">
        <v>902</v>
      </c>
      <c r="C8" s="28">
        <v>846</v>
      </c>
      <c r="D8" s="28">
        <v>0</v>
      </c>
      <c r="E8" s="28">
        <v>0</v>
      </c>
      <c r="F8" s="28">
        <f>B8+C8+D8+E8</f>
        <v>1748</v>
      </c>
    </row>
    <row r="9" spans="1:8" ht="18" customHeight="1" x14ac:dyDescent="0.3">
      <c r="A9" s="33" t="s">
        <v>25</v>
      </c>
      <c r="B9" s="24">
        <v>130</v>
      </c>
      <c r="C9" s="24">
        <v>131</v>
      </c>
      <c r="D9" s="24">
        <v>2</v>
      </c>
      <c r="E9" s="24">
        <v>0</v>
      </c>
      <c r="F9" s="24">
        <f t="shared" ref="F9:F11" si="0">B9+C9+D9+E9</f>
        <v>263</v>
      </c>
    </row>
    <row r="10" spans="1:8" ht="18" customHeight="1" x14ac:dyDescent="0.3">
      <c r="A10" s="33" t="s">
        <v>23</v>
      </c>
      <c r="B10" s="24">
        <v>297</v>
      </c>
      <c r="C10" s="24">
        <v>1103</v>
      </c>
      <c r="D10" s="24">
        <v>42</v>
      </c>
      <c r="E10" s="24">
        <v>0</v>
      </c>
      <c r="F10" s="24">
        <f t="shared" si="0"/>
        <v>1442</v>
      </c>
    </row>
    <row r="11" spans="1:8" ht="18" customHeight="1" thickBot="1" x14ac:dyDescent="0.35">
      <c r="A11" s="34" t="s">
        <v>31</v>
      </c>
      <c r="B11" s="29">
        <v>0</v>
      </c>
      <c r="C11" s="29">
        <v>0</v>
      </c>
      <c r="D11" s="29">
        <v>0</v>
      </c>
      <c r="E11" s="29">
        <v>240</v>
      </c>
      <c r="F11" s="29">
        <f t="shared" si="0"/>
        <v>240</v>
      </c>
    </row>
    <row r="12" spans="1:8" ht="18" customHeight="1" x14ac:dyDescent="0.3">
      <c r="A12" s="35" t="s">
        <v>8</v>
      </c>
      <c r="B12" s="30">
        <f>SUM(B8:B11)</f>
        <v>1329</v>
      </c>
      <c r="C12" s="30">
        <f t="shared" ref="C12:E12" si="1">SUM(C8:C11)</f>
        <v>2080</v>
      </c>
      <c r="D12" s="30">
        <f t="shared" si="1"/>
        <v>44</v>
      </c>
      <c r="E12" s="30">
        <f t="shared" si="1"/>
        <v>240</v>
      </c>
      <c r="F12" s="30">
        <f>SUM(F8:F11)</f>
        <v>3693</v>
      </c>
    </row>
    <row r="15" spans="1:8" x14ac:dyDescent="0.3">
      <c r="A15" s="20" t="s">
        <v>19</v>
      </c>
    </row>
    <row r="17" spans="1:6" ht="30" customHeight="1" thickBot="1" x14ac:dyDescent="0.35">
      <c r="A17" s="18"/>
      <c r="B17" s="18" t="s">
        <v>29</v>
      </c>
      <c r="C17" s="18" t="s">
        <v>30</v>
      </c>
      <c r="D17" s="18" t="s">
        <v>27</v>
      </c>
      <c r="E17" s="18" t="s">
        <v>31</v>
      </c>
      <c r="F17" s="18" t="s">
        <v>8</v>
      </c>
    </row>
    <row r="18" spans="1:6" ht="18" customHeight="1" x14ac:dyDescent="0.3">
      <c r="A18" s="32" t="s">
        <v>26</v>
      </c>
      <c r="B18" s="31">
        <v>573.12199999999996</v>
      </c>
      <c r="C18" s="31">
        <v>3035.712</v>
      </c>
      <c r="D18" s="31">
        <v>0</v>
      </c>
      <c r="E18" s="31">
        <v>0</v>
      </c>
      <c r="F18" s="31">
        <f>SUM(B18:E18)</f>
        <v>3608.8339999999998</v>
      </c>
    </row>
    <row r="19" spans="1:6" ht="18" customHeight="1" x14ac:dyDescent="0.3">
      <c r="A19" s="33" t="s">
        <v>25</v>
      </c>
      <c r="B19" s="25">
        <v>47.825000000000003</v>
      </c>
      <c r="C19" s="25">
        <v>98.016000000000005</v>
      </c>
      <c r="D19" s="25">
        <v>0.46700000000000003</v>
      </c>
      <c r="E19" s="25">
        <v>0</v>
      </c>
      <c r="F19" s="25">
        <f t="shared" ref="F19:F21" si="2">SUM(B19:E19)</f>
        <v>146.30800000000002</v>
      </c>
    </row>
    <row r="20" spans="1:6" ht="18" customHeight="1" x14ac:dyDescent="0.3">
      <c r="A20" s="33" t="s">
        <v>23</v>
      </c>
      <c r="B20" s="25">
        <v>187.095</v>
      </c>
      <c r="C20" s="25">
        <v>372.32499999999999</v>
      </c>
      <c r="D20" s="25">
        <v>30.196000000000002</v>
      </c>
      <c r="E20" s="25">
        <v>0</v>
      </c>
      <c r="F20" s="25">
        <f t="shared" si="2"/>
        <v>589.61599999999999</v>
      </c>
    </row>
    <row r="21" spans="1:6" ht="18" customHeight="1" thickBot="1" x14ac:dyDescent="0.35">
      <c r="A21" s="34" t="s">
        <v>31</v>
      </c>
      <c r="B21" s="36">
        <v>0</v>
      </c>
      <c r="C21" s="36">
        <v>0</v>
      </c>
      <c r="D21" s="36">
        <v>0</v>
      </c>
      <c r="E21" s="36">
        <v>58.924999999999997</v>
      </c>
      <c r="F21" s="36">
        <f t="shared" si="2"/>
        <v>58.924999999999997</v>
      </c>
    </row>
    <row r="22" spans="1:6" ht="16.5" customHeight="1" x14ac:dyDescent="0.3">
      <c r="A22" s="35" t="s">
        <v>8</v>
      </c>
      <c r="B22" s="37">
        <f>SUM(B18:B21)</f>
        <v>808.04200000000003</v>
      </c>
      <c r="C22" s="37">
        <f>SUM(C18:C21)</f>
        <v>3506.0529999999999</v>
      </c>
      <c r="D22" s="37">
        <f>SUM(D18:D21)</f>
        <v>30.663</v>
      </c>
      <c r="E22" s="37">
        <f>SUM(E18:E21)</f>
        <v>58.924999999999997</v>
      </c>
      <c r="F22" s="37">
        <f>SUM(F18:F21)</f>
        <v>4403.683</v>
      </c>
    </row>
    <row r="25" spans="1:6" x14ac:dyDescent="0.3">
      <c r="A25" s="20" t="s">
        <v>21</v>
      </c>
    </row>
    <row r="27" spans="1:6" ht="54.5" thickBot="1" x14ac:dyDescent="0.35">
      <c r="A27" s="18" t="s">
        <v>9</v>
      </c>
      <c r="B27" s="18" t="s">
        <v>10</v>
      </c>
      <c r="C27" s="18" t="s">
        <v>11</v>
      </c>
      <c r="D27" s="18" t="s">
        <v>12</v>
      </c>
      <c r="E27" s="18" t="s">
        <v>13</v>
      </c>
      <c r="F27" s="18" t="s">
        <v>14</v>
      </c>
    </row>
    <row r="28" spans="1:6" ht="18" customHeight="1" x14ac:dyDescent="0.3">
      <c r="A28" s="26">
        <f>F12</f>
        <v>3693</v>
      </c>
      <c r="B28" s="26">
        <v>2422</v>
      </c>
      <c r="C28" s="26">
        <v>1271</v>
      </c>
      <c r="D28" s="26">
        <v>13449</v>
      </c>
      <c r="E28" s="26">
        <v>14720</v>
      </c>
      <c r="F28" s="26">
        <v>4059.3339999999998</v>
      </c>
    </row>
    <row r="29" spans="1:6" ht="18" customHeight="1" x14ac:dyDescent="0.3"/>
    <row r="31" spans="1:6" x14ac:dyDescent="0.3">
      <c r="A31" s="20" t="s">
        <v>20</v>
      </c>
    </row>
    <row r="33" spans="1:6" ht="30" customHeight="1" thickBot="1" x14ac:dyDescent="0.35">
      <c r="A33" s="18"/>
      <c r="B33" s="18" t="s">
        <v>29</v>
      </c>
      <c r="C33" s="18" t="s">
        <v>30</v>
      </c>
      <c r="D33" s="18" t="s">
        <v>27</v>
      </c>
      <c r="E33" s="18" t="s">
        <v>31</v>
      </c>
      <c r="F33" s="18" t="s">
        <v>8</v>
      </c>
    </row>
    <row r="34" spans="1:6" ht="18" customHeight="1" x14ac:dyDescent="0.3">
      <c r="A34" s="32" t="s">
        <v>2</v>
      </c>
      <c r="B34" s="31">
        <v>42.344000000000001</v>
      </c>
      <c r="C34" s="31">
        <v>333.80799999999999</v>
      </c>
      <c r="D34" s="31">
        <v>8.8999999999999996E-2</v>
      </c>
      <c r="E34" s="31">
        <v>1.7999999999999999E-2</v>
      </c>
      <c r="F34" s="31">
        <f>SUM(B34:E34)</f>
        <v>376.25899999999996</v>
      </c>
    </row>
    <row r="35" spans="1:6" ht="18" customHeight="1" x14ac:dyDescent="0.3">
      <c r="A35" s="33" t="s">
        <v>15</v>
      </c>
      <c r="B35" s="25">
        <v>36.948999999999998</v>
      </c>
      <c r="C35" s="25">
        <v>295.09100000000001</v>
      </c>
      <c r="D35" s="25">
        <v>1.1439999999999999</v>
      </c>
      <c r="E35" s="25">
        <v>0.193</v>
      </c>
      <c r="F35" s="25">
        <f>SUM(B35:E35)</f>
        <v>333.37700000000001</v>
      </c>
    </row>
    <row r="36" spans="1:6" ht="18" customHeight="1" x14ac:dyDescent="0.3">
      <c r="A36" s="34" t="s">
        <v>16</v>
      </c>
      <c r="B36" s="27">
        <f>B34-B35</f>
        <v>5.3950000000000031</v>
      </c>
      <c r="C36" s="27">
        <f>C34-C35</f>
        <v>38.716999999999985</v>
      </c>
      <c r="D36" s="27">
        <f>D34-D35</f>
        <v>-1.0549999999999999</v>
      </c>
      <c r="E36" s="27">
        <f>E34-E35</f>
        <v>-0.17500000000000002</v>
      </c>
      <c r="F36" s="27">
        <f>F34-F35</f>
        <v>42.881999999999948</v>
      </c>
    </row>
    <row r="37" spans="1:6" ht="12.75" customHeight="1" x14ac:dyDescent="0.3">
      <c r="A37" s="17" t="s">
        <v>17</v>
      </c>
    </row>
    <row r="39" spans="1:6" x14ac:dyDescent="0.3">
      <c r="A39" s="20" t="s">
        <v>22</v>
      </c>
    </row>
    <row r="41" spans="1:6" ht="30" customHeight="1" thickBot="1" x14ac:dyDescent="0.35">
      <c r="A41" s="18"/>
      <c r="B41" s="18" t="s">
        <v>29</v>
      </c>
      <c r="C41" s="18" t="s">
        <v>30</v>
      </c>
      <c r="D41" s="18" t="s">
        <v>27</v>
      </c>
      <c r="E41" s="18" t="s">
        <v>31</v>
      </c>
      <c r="F41" s="18" t="s">
        <v>8</v>
      </c>
    </row>
    <row r="42" spans="1:6" ht="18" customHeight="1" x14ac:dyDescent="0.3">
      <c r="A42" s="34" t="s">
        <v>24</v>
      </c>
      <c r="B42" s="27">
        <v>0.88800000000000001</v>
      </c>
      <c r="C42" s="27">
        <v>2.2200000000000002</v>
      </c>
      <c r="D42" s="27">
        <v>0</v>
      </c>
      <c r="E42" s="27">
        <v>2E-3</v>
      </c>
      <c r="F42" s="27">
        <f>SUM(B42:E42)</f>
        <v>3.11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Danijela STOJKOVIC</cp:lastModifiedBy>
  <cp:lastPrinted>2019-10-25T08:57:13Z</cp:lastPrinted>
  <dcterms:created xsi:type="dcterms:W3CDTF">1997-03-26T15:07:49Z</dcterms:created>
  <dcterms:modified xsi:type="dcterms:W3CDTF">2020-05-27T09:56:47Z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