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pwfproc01\ProcFiles\OPC\Statistiques\2023\"/>
    </mc:Choice>
  </mc:AlternateContent>
  <xr:revisionPtr revIDLastSave="0" documentId="13_ncr:1_{873000A2-E8C1-417D-B598-12FC0FCC7F5B}" xr6:coauthVersionLast="47" xr6:coauthVersionMax="47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F35" i="1"/>
  <c r="H34" i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/>
  <c r="H11" i="1"/>
  <c r="F11" i="1" s="1"/>
  <c r="H10" i="1"/>
  <c r="F10" i="1" s="1"/>
  <c r="H9" i="1"/>
  <c r="F9" i="1"/>
  <c r="H8" i="1"/>
  <c r="F8" i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36" i="1"/>
  <c r="C36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6" i="1" l="1"/>
  <c r="F12" i="11160"/>
  <c r="A28" i="11160" s="1"/>
  <c r="F22" i="11160"/>
  <c r="G36" i="1" s="1"/>
  <c r="H36" i="1" s="1"/>
  <c r="F36" i="1" l="1"/>
  <c r="B36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<sst xmlns="http://schemas.openxmlformats.org/spreadsheetml/2006/main" count="57" uniqueCount="32">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</sst>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opLeftCell="A13" workbookViewId="0">
      <selection activeCell="A35" sqref="A35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45078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x14ac:dyDescent="0.2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2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2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2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2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2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2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2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2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2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2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2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2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2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2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2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2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2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2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2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2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2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2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2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2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2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</row>
    <row r="32" spans="1:8" ht="18" customHeight="1" x14ac:dyDescent="0.2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36" si="3">H32-E32</f>
        <v>-30.366999999999273</v>
      </c>
      <c r="G32" s="14">
        <v>5164.3530000000001</v>
      </c>
      <c r="H32" s="14">
        <f t="shared" ref="H32:H36" si="4">G32-G31</f>
        <v>-27.674999999999272</v>
      </c>
    </row>
    <row r="33" spans="1:8" ht="18" customHeight="1" x14ac:dyDescent="0.2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-9.2449999999999992</v>
      </c>
      <c r="F33" s="14">
        <f t="shared" si="3"/>
        <v>-6.4199999999999644</v>
      </c>
      <c r="G33" s="14">
        <v>5148.6880000000001</v>
      </c>
      <c r="H33" s="14">
        <f t="shared" si="4"/>
        <v>-15.664999999999964</v>
      </c>
    </row>
    <row r="34" spans="1:8" ht="18" customHeight="1" x14ac:dyDescent="0.2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</row>
    <row r="35" spans="1:8" ht="18" customHeight="1" x14ac:dyDescent="0.2">
      <c r="A35" s="12">
        <v>45047</v>
      </c>
      <c r="B35" s="13">
        <v>3341</v>
      </c>
      <c r="C35" s="14">
        <v>369.71600000000001</v>
      </c>
      <c r="D35" s="14">
        <v>380.82500000000005</v>
      </c>
      <c r="E35" s="14">
        <v>-11.109000000000037</v>
      </c>
      <c r="F35" s="14">
        <f t="shared" si="3"/>
        <v>34.637000000000285</v>
      </c>
      <c r="G35" s="14">
        <v>5162.5550000000003</v>
      </c>
      <c r="H35" s="14">
        <f t="shared" si="4"/>
        <v>23.528000000000247</v>
      </c>
    </row>
    <row r="36" spans="1:8" ht="18" customHeight="1" x14ac:dyDescent="0.2">
      <c r="A36" s="12">
        <v>45078</v>
      </c>
      <c r="B36" s="13">
        <f>'Stat. détaillée'!F12</f>
        <v>3336</v>
      </c>
      <c r="C36" s="14">
        <f>'Stat. détaillée'!F34</f>
        <v>379.10199999999998</v>
      </c>
      <c r="D36" s="14">
        <f>'Stat. détaillée'!F35</f>
        <v>394.404</v>
      </c>
      <c r="E36" s="14">
        <f>'Stat. détaillée'!F36</f>
        <v>-15.302000000000021</v>
      </c>
      <c r="F36" s="14">
        <f t="shared" si="3"/>
        <v>50.492999999999824</v>
      </c>
      <c r="G36" s="14">
        <f>'Stat. détaillée'!F22</f>
        <v>5197.7460000000001</v>
      </c>
      <c r="H36" s="14">
        <f t="shared" si="4"/>
        <v>35.190999999999804</v>
      </c>
    </row>
    <row r="37" spans="1:8" ht="18" customHeight="1" x14ac:dyDescent="0.2">
      <c r="A37" s="17" t="s">
        <v>29</v>
      </c>
      <c r="B37" s="9"/>
      <c r="C37" s="9"/>
      <c r="D37" s="9"/>
      <c r="E37" s="9"/>
      <c r="F37" s="9"/>
      <c r="G37" s="9"/>
      <c r="H37" s="9"/>
    </row>
    <row r="38" spans="1:8" ht="18" customHeight="1" x14ac:dyDescent="0.2">
      <c r="E38" s="2"/>
      <c r="F38" s="2"/>
    </row>
    <row r="39" spans="1:8" ht="18" customHeight="1" x14ac:dyDescent="0.2"/>
    <row r="40" spans="1:8" ht="18" customHeight="1" x14ac:dyDescent="0.2"/>
    <row r="41" spans="1:8" ht="18" customHeight="1" x14ac:dyDescent="0.2">
      <c r="E41" s="1"/>
      <c r="F41" s="1"/>
    </row>
    <row r="42" spans="1:8" ht="18" customHeight="1" x14ac:dyDescent="0.2">
      <c r="E42" s="1"/>
      <c r="F42" s="1"/>
    </row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C21" sqref="C21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2">
      <c r="A2" s="39">
        <f>'Evolution générale'!A2</f>
        <v>45078</v>
      </c>
      <c r="B2" s="40"/>
      <c r="C2" s="40"/>
      <c r="D2" s="40"/>
      <c r="E2" s="40"/>
      <c r="F2" s="41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823</v>
      </c>
      <c r="C8" s="23">
        <v>793</v>
      </c>
      <c r="D8" s="23">
        <v>0</v>
      </c>
      <c r="E8" s="23">
        <v>0</v>
      </c>
      <c r="F8" s="23">
        <f>B8+C8+D8+E8</f>
        <v>1616</v>
      </c>
    </row>
    <row r="9" spans="1:8" ht="18" customHeight="1" x14ac:dyDescent="0.2">
      <c r="A9" s="24" t="s">
        <v>25</v>
      </c>
      <c r="B9" s="13">
        <v>107</v>
      </c>
      <c r="C9" s="13">
        <v>128</v>
      </c>
      <c r="D9" s="13">
        <v>2</v>
      </c>
      <c r="E9" s="13">
        <v>0</v>
      </c>
      <c r="F9" s="13">
        <f t="shared" ref="F9:F11" si="0">B9+C9+D9+E9</f>
        <v>237</v>
      </c>
    </row>
    <row r="10" spans="1:8" ht="18" customHeight="1" x14ac:dyDescent="0.2">
      <c r="A10" s="24" t="s">
        <v>23</v>
      </c>
      <c r="B10" s="13">
        <v>262</v>
      </c>
      <c r="C10" s="13">
        <v>978</v>
      </c>
      <c r="D10" s="13">
        <v>43</v>
      </c>
      <c r="E10" s="13">
        <v>0</v>
      </c>
      <c r="F10" s="13">
        <f t="shared" si="0"/>
        <v>1283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200</v>
      </c>
      <c r="F11" s="26">
        <f t="shared" si="0"/>
        <v>200</v>
      </c>
    </row>
    <row r="12" spans="1:8" ht="18" customHeight="1" x14ac:dyDescent="0.2">
      <c r="A12" s="27" t="s">
        <v>10</v>
      </c>
      <c r="B12" s="33">
        <f>SUM(B8:B11)</f>
        <v>1192</v>
      </c>
      <c r="C12" s="33">
        <f t="shared" ref="C12:E12" si="1">SUM(C8:C11)</f>
        <v>1899</v>
      </c>
      <c r="D12" s="33">
        <f t="shared" si="1"/>
        <v>45</v>
      </c>
      <c r="E12" s="33">
        <f t="shared" si="1"/>
        <v>200</v>
      </c>
      <c r="F12" s="28">
        <f>SUM(F8:F11)</f>
        <v>3336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659.12</v>
      </c>
      <c r="C18" s="29">
        <v>3572.8850000000002</v>
      </c>
      <c r="D18" s="29">
        <v>0</v>
      </c>
      <c r="E18" s="29">
        <v>0</v>
      </c>
      <c r="F18" s="29">
        <f>SUM(B18:E18)</f>
        <v>4232.0050000000001</v>
      </c>
    </row>
    <row r="19" spans="1:6" ht="18" customHeight="1" x14ac:dyDescent="0.2">
      <c r="A19" s="24" t="s">
        <v>25</v>
      </c>
      <c r="B19" s="14">
        <v>45.457000000000001</v>
      </c>
      <c r="C19" s="14">
        <v>113.44799999999999</v>
      </c>
      <c r="D19" s="14">
        <v>0.27500000000000002</v>
      </c>
      <c r="E19" s="14">
        <v>0</v>
      </c>
      <c r="F19" s="14">
        <f t="shared" ref="F19:F21" si="2">SUM(B19:E19)</f>
        <v>159.18</v>
      </c>
    </row>
    <row r="20" spans="1:6" ht="18" customHeight="1" x14ac:dyDescent="0.2">
      <c r="A20" s="24" t="s">
        <v>23</v>
      </c>
      <c r="B20" s="14">
        <v>212.749</v>
      </c>
      <c r="C20" s="14">
        <v>477.31299999999999</v>
      </c>
      <c r="D20" s="14">
        <v>35.914999999999999</v>
      </c>
      <c r="E20" s="14">
        <v>0</v>
      </c>
      <c r="F20" s="14">
        <f t="shared" si="2"/>
        <v>725.97699999999998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80.584000000000003</v>
      </c>
      <c r="F21" s="30">
        <f t="shared" si="2"/>
        <v>80.584000000000003</v>
      </c>
    </row>
    <row r="22" spans="1:6" ht="16.5" customHeight="1" x14ac:dyDescent="0.2">
      <c r="A22" s="27" t="s">
        <v>10</v>
      </c>
      <c r="B22" s="34">
        <f>SUM(B18:B21)</f>
        <v>917.32600000000002</v>
      </c>
      <c r="C22" s="34">
        <f>SUM(C18:C21)</f>
        <v>4163.6459999999997</v>
      </c>
      <c r="D22" s="34">
        <f>SUM(D18:D21)</f>
        <v>36.19</v>
      </c>
      <c r="E22" s="34">
        <f>SUM(E18:E21)</f>
        <v>80.584000000000003</v>
      </c>
      <c r="F22" s="31">
        <f>SUM(F18:F21)</f>
        <v>5197.7460000000001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3336</v>
      </c>
      <c r="B28" s="15">
        <v>2182</v>
      </c>
      <c r="C28" s="15">
        <v>1154</v>
      </c>
      <c r="D28" s="15">
        <v>13069</v>
      </c>
      <c r="E28" s="15">
        <v>14223</v>
      </c>
      <c r="F28" s="16">
        <v>4766.8549999999996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32.375</v>
      </c>
      <c r="C34" s="29">
        <v>346.60899999999998</v>
      </c>
      <c r="D34" s="29">
        <v>0.11</v>
      </c>
      <c r="E34" s="29">
        <v>8.0000000000000002E-3</v>
      </c>
      <c r="F34" s="29">
        <f>SUM(B34:E34)</f>
        <v>379.10199999999998</v>
      </c>
    </row>
    <row r="35" spans="1:6" ht="18" customHeight="1" x14ac:dyDescent="0.2">
      <c r="A35" s="24" t="s">
        <v>30</v>
      </c>
      <c r="B35" s="14">
        <v>34.103000000000002</v>
      </c>
      <c r="C35" s="14">
        <v>359.733</v>
      </c>
      <c r="D35" s="14">
        <v>4.2000000000000003E-2</v>
      </c>
      <c r="E35" s="14">
        <v>0.52600000000000002</v>
      </c>
      <c r="F35" s="11">
        <f>SUM(B35:E35)</f>
        <v>394.404</v>
      </c>
    </row>
    <row r="36" spans="1:6" ht="18" customHeight="1" x14ac:dyDescent="0.2">
      <c r="A36" s="25" t="s">
        <v>17</v>
      </c>
      <c r="B36" s="16">
        <f>B34-B35</f>
        <v>-1.7280000000000015</v>
      </c>
      <c r="C36" s="16">
        <f>C34-C35</f>
        <v>-13.124000000000024</v>
      </c>
      <c r="D36" s="16">
        <f>D34-D35</f>
        <v>6.8000000000000005E-2</v>
      </c>
      <c r="E36" s="16">
        <f>E34-E35</f>
        <v>-0.51800000000000002</v>
      </c>
      <c r="F36" s="32">
        <f>F34-F35</f>
        <v>-15.302000000000021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0.55400000000000005</v>
      </c>
      <c r="C42" s="16">
        <v>2.774</v>
      </c>
      <c r="D42" s="16">
        <v>0</v>
      </c>
      <c r="E42" s="16">
        <v>9.2999999999999999E-2</v>
      </c>
      <c r="F42" s="32">
        <f>SUM(B42:E42)</f>
        <v>3.4210000000000003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Johan MARIGNY</cp:lastModifiedBy>
  <cp:lastPrinted>2022-03-23T11:12:31Z</cp:lastPrinted>
  <dcterms:created xsi:type="dcterms:W3CDTF">1997-03-26T15:07:49Z</dcterms:created>
  <dcterms:modified xsi:type="dcterms:W3CDTF">2023-07-26T06:40:34Z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